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2405"/>
  </bookViews>
  <sheets>
    <sheet name="2026" sheetId="2" r:id="rId1"/>
  </sheets>
  <definedNames>
    <definedName name="_xlnm.Print_Area" localSheetId="0">'2026'!$A$3:$AA$145</definedName>
  </definedNames>
  <calcPr calcId="162913"/>
</workbook>
</file>

<file path=xl/calcChain.xml><?xml version="1.0" encoding="utf-8"?>
<calcChain xmlns="http://schemas.openxmlformats.org/spreadsheetml/2006/main">
  <c r="AG145" i="2" l="1"/>
  <c r="AF145" i="2"/>
  <c r="AE145" i="2"/>
  <c r="AB145" i="2"/>
  <c r="AG133" i="2"/>
  <c r="AF133" i="2"/>
  <c r="AE133" i="2"/>
  <c r="AB133" i="2"/>
  <c r="Z133" i="2"/>
  <c r="Y133" i="2"/>
  <c r="X133" i="2"/>
  <c r="W133" i="2"/>
  <c r="V133" i="2"/>
  <c r="U133" i="2"/>
  <c r="T133" i="2"/>
  <c r="N133" i="2"/>
  <c r="AA131" i="2"/>
  <c r="AA129" i="2"/>
  <c r="Q133" i="2"/>
  <c r="P133" i="2"/>
  <c r="AA127" i="2"/>
  <c r="AG121" i="2"/>
  <c r="AF121" i="2"/>
  <c r="AE121" i="2"/>
  <c r="AB121" i="2"/>
  <c r="Z121" i="2"/>
  <c r="Y121" i="2"/>
  <c r="X121" i="2"/>
  <c r="W121" i="2"/>
  <c r="V121" i="2"/>
  <c r="U121" i="2"/>
  <c r="T121" i="2"/>
  <c r="N121" i="2"/>
  <c r="AA119" i="2"/>
  <c r="AA117" i="2"/>
  <c r="Q121" i="2"/>
  <c r="P121" i="2"/>
  <c r="AA115" i="2"/>
  <c r="AG109" i="2"/>
  <c r="AF109" i="2"/>
  <c r="AE109" i="2"/>
  <c r="AB109" i="2"/>
  <c r="Z109" i="2"/>
  <c r="Y109" i="2"/>
  <c r="X109" i="2"/>
  <c r="W109" i="2"/>
  <c r="V109" i="2"/>
  <c r="U109" i="2"/>
  <c r="T109" i="2"/>
  <c r="Q109" i="2"/>
  <c r="P109" i="2"/>
  <c r="N109" i="2"/>
  <c r="M109" i="2"/>
  <c r="AA107" i="2"/>
  <c r="AC107" i="2" s="1"/>
  <c r="AA105" i="2"/>
  <c r="AA103" i="2"/>
  <c r="AG97" i="2"/>
  <c r="AF97" i="2"/>
  <c r="AE97" i="2"/>
  <c r="AB97" i="2"/>
  <c r="Z97" i="2"/>
  <c r="Y97" i="2"/>
  <c r="X97" i="2"/>
  <c r="W97" i="2"/>
  <c r="V97" i="2"/>
  <c r="U97" i="2"/>
  <c r="T97" i="2"/>
  <c r="Q97" i="2"/>
  <c r="P97" i="2"/>
  <c r="N97" i="2"/>
  <c r="M97" i="2"/>
  <c r="AA95" i="2"/>
  <c r="AA93" i="2"/>
  <c r="AA91" i="2"/>
  <c r="AD91" i="2" s="1"/>
  <c r="AF85" i="2"/>
  <c r="AE85" i="2"/>
  <c r="AB85" i="2"/>
  <c r="Z85" i="2"/>
  <c r="Y85" i="2"/>
  <c r="X85" i="2"/>
  <c r="W85" i="2"/>
  <c r="V85" i="2"/>
  <c r="U85" i="2"/>
  <c r="T85" i="2"/>
  <c r="P85" i="2"/>
  <c r="N85" i="2"/>
  <c r="M85" i="2"/>
  <c r="AA83" i="2"/>
  <c r="AA81" i="2"/>
  <c r="AC81" i="2" s="1"/>
  <c r="AG79" i="2"/>
  <c r="AG85" i="2" s="1"/>
  <c r="AA79" i="2"/>
  <c r="AG73" i="2"/>
  <c r="AF73" i="2"/>
  <c r="AE73" i="2"/>
  <c r="AB73" i="2"/>
  <c r="Z73" i="2"/>
  <c r="Y73" i="2"/>
  <c r="X73" i="2"/>
  <c r="W73" i="2"/>
  <c r="V73" i="2"/>
  <c r="U73" i="2"/>
  <c r="T73" i="2"/>
  <c r="P73" i="2"/>
  <c r="N73" i="2"/>
  <c r="M73" i="2"/>
  <c r="AA71" i="2"/>
  <c r="AC71" i="2" s="1"/>
  <c r="AA69" i="2"/>
  <c r="AD69" i="2" s="1"/>
  <c r="Q73" i="2"/>
  <c r="AG61" i="2"/>
  <c r="AF61" i="2"/>
  <c r="AE61" i="2"/>
  <c r="AB61" i="2"/>
  <c r="Z61" i="2"/>
  <c r="Y61" i="2"/>
  <c r="X61" i="2"/>
  <c r="W61" i="2"/>
  <c r="V61" i="2"/>
  <c r="U61" i="2"/>
  <c r="T61" i="2"/>
  <c r="Q61" i="2"/>
  <c r="P61" i="2"/>
  <c r="N61" i="2"/>
  <c r="M61" i="2"/>
  <c r="AA59" i="2"/>
  <c r="AA57" i="2"/>
  <c r="AC57" i="2" s="1"/>
  <c r="AA55" i="2"/>
  <c r="AC55" i="2" s="1"/>
  <c r="AG49" i="2"/>
  <c r="AF49" i="2"/>
  <c r="AE49" i="2"/>
  <c r="AB49" i="2"/>
  <c r="Z49" i="2"/>
  <c r="Y49" i="2"/>
  <c r="X49" i="2"/>
  <c r="W49" i="2"/>
  <c r="V49" i="2"/>
  <c r="U49" i="2"/>
  <c r="T49" i="2"/>
  <c r="Q49" i="2"/>
  <c r="P49" i="2"/>
  <c r="N49" i="2"/>
  <c r="M49" i="2"/>
  <c r="AA47" i="2"/>
  <c r="AC47" i="2" s="1"/>
  <c r="AA45" i="2"/>
  <c r="AA43" i="2"/>
  <c r="AC43" i="2" s="1"/>
  <c r="AG37" i="2"/>
  <c r="AF37" i="2"/>
  <c r="AE37" i="2"/>
  <c r="AB37" i="2"/>
  <c r="Z37" i="2"/>
  <c r="Y37" i="2"/>
  <c r="X37" i="2"/>
  <c r="W37" i="2"/>
  <c r="V37" i="2"/>
  <c r="U37" i="2"/>
  <c r="T37" i="2"/>
  <c r="P37" i="2"/>
  <c r="N37" i="2"/>
  <c r="M37" i="2"/>
  <c r="Q37" i="2"/>
  <c r="AA33" i="2"/>
  <c r="AA31" i="2"/>
  <c r="AC31" i="2" s="1"/>
  <c r="AG25" i="2"/>
  <c r="AF25" i="2"/>
  <c r="AE25" i="2"/>
  <c r="Z25" i="2"/>
  <c r="Y25" i="2"/>
  <c r="X25" i="2"/>
  <c r="W25" i="2"/>
  <c r="V25" i="2"/>
  <c r="U25" i="2"/>
  <c r="T25" i="2"/>
  <c r="P25" i="2"/>
  <c r="N25" i="2"/>
  <c r="M25" i="2"/>
  <c r="Q25" i="2"/>
  <c r="AA21" i="2"/>
  <c r="AD21" i="2" s="1"/>
  <c r="AB19" i="2"/>
  <c r="AB25" i="2" s="1"/>
  <c r="AA19" i="2"/>
  <c r="AC19" i="2" s="1"/>
  <c r="AG13" i="2"/>
  <c r="AF13" i="2"/>
  <c r="AE13" i="2"/>
  <c r="AB13" i="2"/>
  <c r="Z13" i="2"/>
  <c r="Y13" i="2"/>
  <c r="X13" i="2"/>
  <c r="W13" i="2"/>
  <c r="V13" i="2"/>
  <c r="U13" i="2"/>
  <c r="T13" i="2"/>
  <c r="Q13" i="2"/>
  <c r="P13" i="2"/>
  <c r="N13" i="2"/>
  <c r="M13" i="2"/>
  <c r="AA12" i="2"/>
  <c r="AA11" i="2"/>
  <c r="AC11" i="2" s="1"/>
  <c r="AA9" i="2"/>
  <c r="AD9" i="2" s="1"/>
  <c r="AD55" i="2" l="1"/>
  <c r="AD19" i="2"/>
  <c r="AD47" i="2"/>
  <c r="AC105" i="2"/>
  <c r="AA109" i="2"/>
  <c r="AD105" i="2"/>
  <c r="AD103" i="2"/>
  <c r="AC93" i="2"/>
  <c r="AD93" i="2"/>
  <c r="AC69" i="2"/>
  <c r="AH69" i="2" s="1"/>
  <c r="AI69" i="2" s="1"/>
  <c r="AH47" i="2"/>
  <c r="AI47" i="2" s="1"/>
  <c r="AC9" i="2"/>
  <c r="AA13" i="2"/>
  <c r="AC119" i="2"/>
  <c r="AD119" i="2"/>
  <c r="AD79" i="2"/>
  <c r="AC79" i="2"/>
  <c r="AA85" i="2"/>
  <c r="AD117" i="2"/>
  <c r="AC117" i="2"/>
  <c r="AH117" i="2" s="1"/>
  <c r="AI117" i="2" s="1"/>
  <c r="AC131" i="2"/>
  <c r="AD131" i="2"/>
  <c r="AA121" i="2"/>
  <c r="AC115" i="2"/>
  <c r="AD115" i="2"/>
  <c r="AA141" i="2"/>
  <c r="AD129" i="2"/>
  <c r="AC129" i="2"/>
  <c r="AH129" i="2" s="1"/>
  <c r="AI129" i="2" s="1"/>
  <c r="AA133" i="2"/>
  <c r="AC127" i="2"/>
  <c r="AD127" i="2"/>
  <c r="AA61" i="2"/>
  <c r="Q85" i="2"/>
  <c r="AA97" i="2"/>
  <c r="M133" i="2"/>
  <c r="AC12" i="2"/>
  <c r="AC21" i="2"/>
  <c r="AH21" i="2" s="1"/>
  <c r="AI21" i="2" s="1"/>
  <c r="AD31" i="2"/>
  <c r="AC33" i="2"/>
  <c r="AD43" i="2"/>
  <c r="AH43" i="2" s="1"/>
  <c r="AI43" i="2" s="1"/>
  <c r="AC45" i="2"/>
  <c r="AC49" i="2" s="1"/>
  <c r="AA49" i="2"/>
  <c r="AH55" i="2"/>
  <c r="AD57" i="2"/>
  <c r="AD61" i="2" s="1"/>
  <c r="AC59" i="2"/>
  <c r="AD71" i="2"/>
  <c r="AH71" i="2" s="1"/>
  <c r="AI71" i="2" s="1"/>
  <c r="AD81" i="2"/>
  <c r="AH81" i="2" s="1"/>
  <c r="AI81" i="2" s="1"/>
  <c r="AC83" i="2"/>
  <c r="AC95" i="2"/>
  <c r="AD107" i="2"/>
  <c r="M121" i="2"/>
  <c r="AH9" i="2"/>
  <c r="AD11" i="2"/>
  <c r="AH11" i="2" s="1"/>
  <c r="AI11" i="2" s="1"/>
  <c r="AD12" i="2"/>
  <c r="AH19" i="2"/>
  <c r="AA23" i="2"/>
  <c r="AA25" i="2" s="1"/>
  <c r="AD33" i="2"/>
  <c r="AA35" i="2"/>
  <c r="AA37" i="2" s="1"/>
  <c r="AD45" i="2"/>
  <c r="AD59" i="2"/>
  <c r="AA67" i="2"/>
  <c r="AD83" i="2"/>
  <c r="AC91" i="2"/>
  <c r="AD95" i="2"/>
  <c r="AC103" i="2"/>
  <c r="AD121" i="2" l="1"/>
  <c r="AH119" i="2"/>
  <c r="AI119" i="2" s="1"/>
  <c r="AH95" i="2"/>
  <c r="AI95" i="2" s="1"/>
  <c r="AH59" i="2"/>
  <c r="AI59" i="2" s="1"/>
  <c r="AD133" i="2"/>
  <c r="AH105" i="2"/>
  <c r="AI105" i="2" s="1"/>
  <c r="AD109" i="2"/>
  <c r="AH93" i="2"/>
  <c r="AI93" i="2" s="1"/>
  <c r="AD97" i="2"/>
  <c r="AI73" i="2"/>
  <c r="AC109" i="2"/>
  <c r="AH103" i="2"/>
  <c r="AI19" i="2"/>
  <c r="AH12" i="2"/>
  <c r="AI12" i="2" s="1"/>
  <c r="AH31" i="2"/>
  <c r="AH107" i="2"/>
  <c r="AI107" i="2" s="1"/>
  <c r="AC61" i="2"/>
  <c r="AA73" i="2"/>
  <c r="AC67" i="2"/>
  <c r="AA139" i="2"/>
  <c r="AD67" i="2"/>
  <c r="AD73" i="2" s="1"/>
  <c r="AC35" i="2"/>
  <c r="AD35" i="2"/>
  <c r="AD37" i="2" s="1"/>
  <c r="AH83" i="2"/>
  <c r="AI83" i="2" s="1"/>
  <c r="AH45" i="2"/>
  <c r="AI45" i="2" s="1"/>
  <c r="AI49" i="2" s="1"/>
  <c r="AH57" i="2"/>
  <c r="AI57" i="2" s="1"/>
  <c r="AH115" i="2"/>
  <c r="AC121" i="2"/>
  <c r="AD13" i="2"/>
  <c r="AH131" i="2"/>
  <c r="AI131" i="2" s="1"/>
  <c r="AD85" i="2"/>
  <c r="AH91" i="2"/>
  <c r="AC97" i="2"/>
  <c r="AD49" i="2"/>
  <c r="AH127" i="2"/>
  <c r="AC133" i="2"/>
  <c r="AD141" i="2"/>
  <c r="AC141" i="2"/>
  <c r="AI55" i="2"/>
  <c r="AA143" i="2"/>
  <c r="AH49" i="2"/>
  <c r="AC23" i="2"/>
  <c r="AD23" i="2"/>
  <c r="AD25" i="2" s="1"/>
  <c r="AH33" i="2"/>
  <c r="AI33" i="2" s="1"/>
  <c r="AI9" i="2"/>
  <c r="AC13" i="2"/>
  <c r="AC85" i="2"/>
  <c r="AH79" i="2"/>
  <c r="AH61" i="2" l="1"/>
  <c r="AI61" i="2"/>
  <c r="AH13" i="2"/>
  <c r="AI13" i="2"/>
  <c r="AH85" i="2"/>
  <c r="AI79" i="2"/>
  <c r="AI85" i="2" s="1"/>
  <c r="AH141" i="2"/>
  <c r="AI141" i="2" s="1"/>
  <c r="AH121" i="2"/>
  <c r="AI115" i="2"/>
  <c r="AI121" i="2" s="1"/>
  <c r="AH35" i="2"/>
  <c r="AI35" i="2" s="1"/>
  <c r="AC37" i="2"/>
  <c r="AC73" i="2"/>
  <c r="AH67" i="2"/>
  <c r="AH73" i="2" s="1"/>
  <c r="AI31" i="2"/>
  <c r="AC143" i="2"/>
  <c r="AD143" i="2"/>
  <c r="AH109" i="2"/>
  <c r="AI103" i="2"/>
  <c r="AI109" i="2" s="1"/>
  <c r="AH23" i="2"/>
  <c r="AC25" i="2"/>
  <c r="AH133" i="2"/>
  <c r="AI127" i="2"/>
  <c r="AI133" i="2" s="1"/>
  <c r="AH97" i="2"/>
  <c r="AI91" i="2"/>
  <c r="AI97" i="2" s="1"/>
  <c r="AA145" i="2"/>
  <c r="AD139" i="2"/>
  <c r="AC139" i="2"/>
  <c r="AH37" i="2" l="1"/>
  <c r="AI37" i="2"/>
  <c r="AD145" i="2"/>
  <c r="AH139" i="2"/>
  <c r="AC145" i="2"/>
  <c r="AH25" i="2"/>
  <c r="AI23" i="2"/>
  <c r="AI25" i="2" s="1"/>
  <c r="AH143" i="2"/>
  <c r="AI143" i="2" s="1"/>
  <c r="AH145" i="2" l="1"/>
  <c r="AI139" i="2"/>
  <c r="AI145" i="2" s="1"/>
</calcChain>
</file>

<file path=xl/sharedStrings.xml><?xml version="1.0" encoding="utf-8"?>
<sst xmlns="http://schemas.openxmlformats.org/spreadsheetml/2006/main" count="500" uniqueCount="63">
  <si>
    <t>№ з/п</t>
  </si>
  <si>
    <t>П.І.Б.</t>
  </si>
  <si>
    <t>Відпр днів</t>
  </si>
  <si>
    <t>Посада</t>
  </si>
  <si>
    <t>Нарахування</t>
  </si>
  <si>
    <t>Нараховано всього
вано</t>
  </si>
  <si>
    <t>Утримання</t>
  </si>
  <si>
    <t>Утримано всього</t>
  </si>
  <si>
    <t>Сума до видачі</t>
  </si>
  <si>
    <t>Відпр
год</t>
  </si>
  <si>
    <t>Оклад</t>
  </si>
  <si>
    <t xml:space="preserve">Ранг </t>
  </si>
  <si>
    <t xml:space="preserve">Надбавка за вислугу років </t>
  </si>
  <si>
    <t>Відпускні по середньому</t>
  </si>
  <si>
    <t>Матеріальна допомога</t>
  </si>
  <si>
    <t>Лікарняні</t>
  </si>
  <si>
    <t>Аванс</t>
  </si>
  <si>
    <t>Прибутковий податок</t>
  </si>
  <si>
    <t>Військовий збір</t>
  </si>
  <si>
    <t>Профвнески</t>
  </si>
  <si>
    <t>1</t>
  </si>
  <si>
    <t>Замай Л. М.</t>
  </si>
  <si>
    <t>112</t>
  </si>
  <si>
    <t>Директор Департаменту</t>
  </si>
  <si>
    <t>2</t>
  </si>
  <si>
    <t>Веселов П. О.</t>
  </si>
  <si>
    <t>160</t>
  </si>
  <si>
    <t>Заст. директора Департаменту-нач.управління</t>
  </si>
  <si>
    <t>3</t>
  </si>
  <si>
    <t>Богданович В. В.</t>
  </si>
  <si>
    <t>168</t>
  </si>
  <si>
    <t>Премія/робота у вихідні</t>
  </si>
  <si>
    <t>Виплата лік.ФСС</t>
  </si>
  <si>
    <t>Виплата ЗП</t>
  </si>
  <si>
    <t>Відрядження</t>
  </si>
  <si>
    <t>Індексація</t>
  </si>
  <si>
    <t>Компенсація відпустки</t>
  </si>
  <si>
    <t>Премія за щорічне оцінювання</t>
  </si>
  <si>
    <t>Робота у вихідний день</t>
  </si>
  <si>
    <t>Вислуга років коефіцієнт</t>
  </si>
  <si>
    <t>Преміяпо коефіцієнту</t>
  </si>
  <si>
    <t>Премія коефіцієнт</t>
  </si>
  <si>
    <t>Премія щомісячна</t>
  </si>
  <si>
    <t>Виплата зарплати</t>
  </si>
  <si>
    <t>'Премія за щорічне оцінювання</t>
  </si>
  <si>
    <t xml:space="preserve">Інформація щодо нарахованої заробітної плати керівництва Департаменту культури і туризму, національностей та релігій  Чернігівської обласної державної адміністрації </t>
  </si>
  <si>
    <t xml:space="preserve"> - </t>
  </si>
  <si>
    <t>Матеріальна допомогоа</t>
  </si>
  <si>
    <t>-</t>
  </si>
  <si>
    <t xml:space="preserve"> РАЗОМ </t>
  </si>
  <si>
    <t>Компенсація відпустка</t>
  </si>
  <si>
    <t>за рік  2025 р.</t>
  </si>
  <si>
    <t>за Січень 2026 р.</t>
  </si>
  <si>
    <t>Березень 2026 р.</t>
  </si>
  <si>
    <t>Квітень 2026 р.</t>
  </si>
  <si>
    <t>Травень 2026 р</t>
  </si>
  <si>
    <t>за Червень 2026 р.</t>
  </si>
  <si>
    <t>за Липень 2026 р.</t>
  </si>
  <si>
    <t>за Серпень 2026 р.</t>
  </si>
  <si>
    <t>за Вересень 2026 р.</t>
  </si>
  <si>
    <t>за Жовтень 2026 р.</t>
  </si>
  <si>
    <t>за Листопад 2026 р.</t>
  </si>
  <si>
    <t>за Грудень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</si>
</sst>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\ ##0"/>
    <numFmt numFmtId="165" formatCode="#,##0.00\ _₴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center" vertical="top"/>
    </xf>
    <xf numFmtId="0" fontId="7" fillId="0" borderId="0">
      <alignment horizontal="center" vertical="top"/>
    </xf>
    <xf numFmtId="0" fontId="9" fillId="0" borderId="0">
      <alignment horizontal="center" vertical="center"/>
    </xf>
    <xf numFmtId="0" fontId="4" fillId="0" borderId="0">
      <alignment horizontal="center" vertical="center"/>
    </xf>
    <xf numFmtId="0" fontId="2" fillId="0" borderId="0">
      <alignment horizontal="center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2" fillId="0" borderId="0">
      <alignment horizontal="right" vertical="center"/>
    </xf>
    <xf numFmtId="0" fontId="4" fillId="0" borderId="0">
      <alignment horizontal="left" vertical="center"/>
    </xf>
    <xf numFmtId="0" fontId="10" fillId="0" borderId="0">
      <alignment horizontal="left" vertical="top"/>
    </xf>
    <xf numFmtId="0" fontId="11" fillId="0" borderId="0">
      <alignment horizontal="right" vertical="center"/>
    </xf>
    <xf numFmtId="0" fontId="12" fillId="0" borderId="0">
      <alignment horizontal="left" vertical="center"/>
    </xf>
  </cellStyleXfs>
  <cellXfs count="160">
    <xf numFmtId="0" fontId="0" fillId="0" borderId="0" xfId="0"/>
    <xf numFmtId="0" fontId="0" fillId="0" borderId="0" xfId="0" applyAlignment="1">
      <alignment wrapText="1"/>
    </xf>
    <xf numFmtId="0" fontId="4" fillId="0" borderId="5" xfId="7" quotePrefix="1" applyBorder="1" applyAlignment="1">
      <alignment horizontal="center" vertical="center" wrapText="1"/>
    </xf>
    <xf numFmtId="0" fontId="4" fillId="0" borderId="5" xfId="7" quotePrefix="1" applyBorder="1" applyAlignment="1">
      <alignment vertical="center" wrapText="1"/>
    </xf>
    <xf numFmtId="43" fontId="2" fillId="0" borderId="5" xfId="1" applyFont="1" applyBorder="1" applyAlignment="1">
      <alignment horizontal="right" vertical="center" wrapText="1"/>
    </xf>
    <xf numFmtId="43" fontId="2" fillId="0" borderId="5" xfId="1" applyFont="1" applyBorder="1" applyAlignment="1">
      <alignment vertical="center" wrapText="1"/>
    </xf>
    <xf numFmtId="43" fontId="2" fillId="0" borderId="5" xfId="11" applyNumberFormat="1" applyBorder="1" applyAlignment="1">
      <alignment vertical="center" wrapText="1"/>
    </xf>
    <xf numFmtId="43" fontId="11" fillId="0" borderId="5" xfId="1" applyFont="1" applyBorder="1" applyAlignment="1">
      <alignment horizontal="right" vertical="center" wrapText="1"/>
    </xf>
    <xf numFmtId="0" fontId="4" fillId="0" borderId="0" xfId="12" quotePrefix="1" applyBorder="1" applyAlignment="1">
      <alignment horizontal="left" vertical="center" wrapText="1"/>
    </xf>
    <xf numFmtId="0" fontId="2" fillId="0" borderId="0" xfId="11" applyBorder="1" applyAlignment="1">
      <alignment horizontal="right" vertical="center" wrapText="1"/>
    </xf>
    <xf numFmtId="0" fontId="10" fillId="0" borderId="0" xfId="13" applyBorder="1" applyAlignment="1">
      <alignment horizontal="left" vertical="top" wrapText="1"/>
    </xf>
    <xf numFmtId="0" fontId="2" fillId="0" borderId="0" xfId="9" quotePrefix="1" applyBorder="1" applyAlignment="1">
      <alignment horizontal="left" vertical="center" wrapText="1"/>
    </xf>
    <xf numFmtId="43" fontId="11" fillId="0" borderId="0" xfId="1" applyFont="1" applyBorder="1" applyAlignment="1">
      <alignment horizontal="right" vertical="center" wrapText="1"/>
    </xf>
    <xf numFmtId="164" fontId="11" fillId="0" borderId="0" xfId="14" applyNumberFormat="1" applyBorder="1" applyAlignment="1">
      <alignment horizontal="right" vertical="center" wrapText="1"/>
    </xf>
    <xf numFmtId="0" fontId="8" fillId="0" borderId="0" xfId="5" quotePrefix="1" applyFont="1" applyBorder="1" applyAlignment="1">
      <alignment horizontal="center" vertical="top" wrapText="1"/>
    </xf>
    <xf numFmtId="43" fontId="11" fillId="0" borderId="0" xfId="1" applyFont="1" applyBorder="1" applyAlignment="1">
      <alignment horizontal="center" vertical="center" wrapText="1"/>
    </xf>
    <xf numFmtId="43" fontId="7" fillId="0" borderId="3" xfId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6" fillId="0" borderId="5" xfId="1" applyFont="1" applyBorder="1" applyAlignment="1">
      <alignment horizontal="right" vertical="center" wrapText="1"/>
    </xf>
    <xf numFmtId="0" fontId="13" fillId="0" borderId="5" xfId="0" applyFont="1" applyBorder="1" applyAlignment="1">
      <alignment wrapText="1"/>
    </xf>
    <xf numFmtId="0" fontId="7" fillId="0" borderId="5" xfId="10" quotePrefix="1" applyFont="1" applyBorder="1" applyAlignment="1">
      <alignment horizontal="right" vertical="center" wrapText="1"/>
    </xf>
    <xf numFmtId="0" fontId="7" fillId="0" borderId="6" xfId="9" quotePrefix="1" applyFont="1" applyBorder="1" applyAlignment="1">
      <alignment horizontal="left" vertical="center" wrapText="1"/>
    </xf>
    <xf numFmtId="0" fontId="7" fillId="0" borderId="6" xfId="10" quotePrefix="1" applyFont="1" applyBorder="1" applyAlignment="1">
      <alignment horizontal="right" vertical="center" wrapText="1"/>
    </xf>
    <xf numFmtId="0" fontId="6" fillId="0" borderId="5" xfId="7" quotePrefix="1" applyFont="1" applyBorder="1" applyAlignment="1">
      <alignment vertical="center" wrapText="1"/>
    </xf>
    <xf numFmtId="0" fontId="6" fillId="0" borderId="7" xfId="7" quotePrefix="1" applyFont="1" applyBorder="1" applyAlignment="1">
      <alignment vertical="center" wrapText="1"/>
    </xf>
    <xf numFmtId="0" fontId="6" fillId="0" borderId="8" xfId="7" quotePrefix="1" applyFont="1" applyBorder="1" applyAlignment="1">
      <alignment vertical="center" wrapText="1"/>
    </xf>
    <xf numFmtId="0" fontId="6" fillId="0" borderId="5" xfId="7" quotePrefix="1" applyFont="1" applyFill="1" applyBorder="1" applyAlignment="1">
      <alignment horizontal="center" vertical="center" wrapText="1"/>
    </xf>
    <xf numFmtId="0" fontId="6" fillId="0" borderId="5" xfId="7" quotePrefix="1" applyFont="1" applyFill="1" applyBorder="1" applyAlignment="1">
      <alignment vertical="center" wrapText="1"/>
    </xf>
    <xf numFmtId="0" fontId="6" fillId="0" borderId="7" xfId="7" quotePrefix="1" applyFont="1" applyFill="1" applyBorder="1" applyAlignment="1">
      <alignment vertical="center" wrapText="1"/>
    </xf>
    <xf numFmtId="0" fontId="6" fillId="0" borderId="8" xfId="7" quotePrefix="1" applyFont="1" applyFill="1" applyBorder="1" applyAlignment="1">
      <alignment vertical="center" wrapText="1"/>
    </xf>
    <xf numFmtId="43" fontId="7" fillId="0" borderId="5" xfId="1" applyFont="1" applyBorder="1" applyAlignment="1">
      <alignment vertical="center" wrapText="1"/>
    </xf>
    <xf numFmtId="43" fontId="7" fillId="0" borderId="5" xfId="1" applyFont="1" applyBorder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5" xfId="7" quotePrefix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right" vertical="center" wrapText="1"/>
    </xf>
    <xf numFmtId="0" fontId="3" fillId="0" borderId="0" xfId="3" quotePrefix="1" applyFont="1" applyAlignment="1">
      <alignment horizontal="center" vertical="center" wrapText="1"/>
    </xf>
    <xf numFmtId="0" fontId="9" fillId="0" borderId="5" xfId="6" quotePrefix="1" applyBorder="1" applyAlignment="1">
      <alignment horizontal="center" vertical="center" wrapText="1"/>
    </xf>
    <xf numFmtId="0" fontId="6" fillId="0" borderId="6" xfId="7" quotePrefix="1" applyFont="1" applyBorder="1" applyAlignment="1">
      <alignment horizontal="center" vertical="center" wrapText="1"/>
    </xf>
    <xf numFmtId="0" fontId="6" fillId="0" borderId="8" xfId="7" quotePrefix="1" applyFont="1" applyBorder="1" applyAlignment="1">
      <alignment horizontal="center" vertical="center" wrapText="1"/>
    </xf>
    <xf numFmtId="0" fontId="6" fillId="0" borderId="5" xfId="7" quotePrefix="1" applyFont="1" applyBorder="1" applyAlignment="1">
      <alignment horizontal="center" vertical="center" wrapText="1"/>
    </xf>
    <xf numFmtId="0" fontId="7" fillId="0" borderId="2" xfId="8" quotePrefix="1" applyFont="1" applyBorder="1" applyAlignment="1">
      <alignment horizontal="center" vertical="center" wrapText="1"/>
    </xf>
    <xf numFmtId="0" fontId="7" fillId="0" borderId="3" xfId="8" quotePrefix="1" applyFont="1" applyBorder="1" applyAlignment="1">
      <alignment horizontal="center" vertical="center" wrapText="1"/>
    </xf>
    <xf numFmtId="0" fontId="7" fillId="0" borderId="4" xfId="8" quotePrefix="1" applyFont="1" applyBorder="1" applyAlignment="1">
      <alignment horizontal="center" vertical="center" wrapText="1"/>
    </xf>
    <xf numFmtId="0" fontId="7" fillId="0" borderId="10" xfId="8" quotePrefix="1" applyFont="1" applyBorder="1" applyAlignment="1">
      <alignment horizontal="center" vertical="center" wrapText="1"/>
    </xf>
    <xf numFmtId="0" fontId="7" fillId="0" borderId="1" xfId="8" quotePrefix="1" applyFont="1" applyBorder="1" applyAlignment="1">
      <alignment horizontal="center" vertical="center" wrapText="1"/>
    </xf>
    <xf numFmtId="0" fontId="7" fillId="0" borderId="11" xfId="8" quotePrefix="1" applyFont="1" applyBorder="1" applyAlignment="1">
      <alignment horizontal="center" vertical="center" wrapText="1"/>
    </xf>
    <xf numFmtId="0" fontId="7" fillId="0" borderId="2" xfId="9" quotePrefix="1" applyFont="1" applyBorder="1" applyAlignment="1">
      <alignment horizontal="left" vertical="center" wrapText="1"/>
    </xf>
    <xf numFmtId="0" fontId="7" fillId="0" borderId="10" xfId="9" quotePrefix="1" applyFont="1" applyBorder="1" applyAlignment="1">
      <alignment horizontal="left" vertical="center" wrapText="1"/>
    </xf>
    <xf numFmtId="0" fontId="7" fillId="0" borderId="2" xfId="10" quotePrefix="1" applyFont="1" applyBorder="1" applyAlignment="1">
      <alignment horizontal="center" vertical="center" wrapText="1"/>
    </xf>
    <xf numFmtId="0" fontId="7" fillId="0" borderId="3" xfId="10" quotePrefix="1" applyFont="1" applyBorder="1" applyAlignment="1">
      <alignment horizontal="center" vertical="center" wrapText="1"/>
    </xf>
    <xf numFmtId="0" fontId="7" fillId="0" borderId="4" xfId="10" quotePrefix="1" applyFont="1" applyBorder="1" applyAlignment="1">
      <alignment horizontal="center" vertical="center" wrapText="1"/>
    </xf>
    <xf numFmtId="0" fontId="7" fillId="0" borderId="10" xfId="10" quotePrefix="1" applyFont="1" applyBorder="1" applyAlignment="1">
      <alignment horizontal="center" vertical="center" wrapText="1"/>
    </xf>
    <xf numFmtId="0" fontId="7" fillId="0" borderId="1" xfId="10" quotePrefix="1" applyFont="1" applyBorder="1" applyAlignment="1">
      <alignment horizontal="center" vertical="center" wrapText="1"/>
    </xf>
    <xf numFmtId="0" fontId="7" fillId="0" borderId="11" xfId="10" quotePrefix="1" applyFont="1" applyBorder="1" applyAlignment="1">
      <alignment horizontal="center" vertical="center" wrapText="1"/>
    </xf>
    <xf numFmtId="0" fontId="7" fillId="0" borderId="2" xfId="10" quotePrefix="1" applyFont="1" applyBorder="1" applyAlignment="1">
      <alignment horizontal="left" vertical="center" wrapText="1"/>
    </xf>
    <xf numFmtId="0" fontId="7" fillId="0" borderId="3" xfId="10" quotePrefix="1" applyFont="1" applyBorder="1" applyAlignment="1">
      <alignment horizontal="left" vertical="center" wrapText="1"/>
    </xf>
    <xf numFmtId="0" fontId="7" fillId="0" borderId="4" xfId="10" quotePrefix="1" applyFont="1" applyBorder="1" applyAlignment="1">
      <alignment horizontal="left" vertical="center" wrapText="1"/>
    </xf>
    <xf numFmtId="0" fontId="7" fillId="0" borderId="10" xfId="10" quotePrefix="1" applyFont="1" applyBorder="1" applyAlignment="1">
      <alignment horizontal="left" vertical="center" wrapText="1"/>
    </xf>
    <xf numFmtId="0" fontId="7" fillId="0" borderId="1" xfId="10" quotePrefix="1" applyFont="1" applyBorder="1" applyAlignment="1">
      <alignment horizontal="left" vertical="center" wrapText="1"/>
    </xf>
    <xf numFmtId="0" fontId="7" fillId="0" borderId="11" xfId="10" quotePrefix="1" applyFont="1" applyBorder="1" applyAlignment="1">
      <alignment horizontal="left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2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3" fillId="0" borderId="0" xfId="3" quotePrefix="1" applyFont="1" applyAlignment="1">
      <alignment horizontal="center" vertical="center" wrapText="1"/>
    </xf>
    <xf numFmtId="0" fontId="8" fillId="0" borderId="0" xfId="5" quotePrefix="1" applyFont="1" applyAlignment="1">
      <alignment horizontal="center" vertical="top" wrapText="1"/>
    </xf>
    <xf numFmtId="0" fontId="8" fillId="0" borderId="1" xfId="5" quotePrefix="1" applyFont="1" applyBorder="1" applyAlignment="1">
      <alignment horizontal="center" vertical="top" wrapText="1"/>
    </xf>
    <xf numFmtId="0" fontId="6" fillId="0" borderId="2" xfId="6" quotePrefix="1" applyFont="1" applyBorder="1" applyAlignment="1">
      <alignment horizontal="center" vertical="center" wrapText="1"/>
    </xf>
    <xf numFmtId="0" fontId="6" fillId="0" borderId="3" xfId="6" quotePrefix="1" applyFont="1" applyBorder="1" applyAlignment="1">
      <alignment horizontal="center" vertical="center" wrapText="1"/>
    </xf>
    <xf numFmtId="0" fontId="6" fillId="0" borderId="4" xfId="6" quotePrefix="1" applyFont="1" applyBorder="1" applyAlignment="1">
      <alignment horizontal="center" vertical="center" wrapText="1"/>
    </xf>
    <xf numFmtId="0" fontId="6" fillId="0" borderId="10" xfId="6" quotePrefix="1" applyFont="1" applyBorder="1" applyAlignment="1">
      <alignment horizontal="center" vertical="center" wrapText="1"/>
    </xf>
    <xf numFmtId="0" fontId="6" fillId="0" borderId="1" xfId="6" quotePrefix="1" applyFont="1" applyBorder="1" applyAlignment="1">
      <alignment horizontal="center" vertical="center" wrapText="1"/>
    </xf>
    <xf numFmtId="0" fontId="6" fillId="0" borderId="11" xfId="6" quotePrefix="1" applyFont="1" applyBorder="1" applyAlignment="1">
      <alignment horizontal="center" vertical="center" wrapText="1"/>
    </xf>
    <xf numFmtId="0" fontId="6" fillId="0" borderId="2" xfId="7" quotePrefix="1" applyFont="1" applyBorder="1" applyAlignment="1">
      <alignment horizontal="center" vertical="center" wrapText="1"/>
    </xf>
    <xf numFmtId="0" fontId="6" fillId="0" borderId="3" xfId="7" quotePrefix="1" applyFont="1" applyBorder="1" applyAlignment="1">
      <alignment horizontal="center" vertical="center" wrapText="1"/>
    </xf>
    <xf numFmtId="0" fontId="6" fillId="0" borderId="4" xfId="7" quotePrefix="1" applyFont="1" applyBorder="1" applyAlignment="1">
      <alignment horizontal="center" vertical="center" wrapText="1"/>
    </xf>
    <xf numFmtId="0" fontId="6" fillId="0" borderId="10" xfId="7" quotePrefix="1" applyFont="1" applyBorder="1" applyAlignment="1">
      <alignment horizontal="center" vertical="center" wrapText="1"/>
    </xf>
    <xf numFmtId="0" fontId="6" fillId="0" borderId="1" xfId="7" quotePrefix="1" applyFont="1" applyBorder="1" applyAlignment="1">
      <alignment horizontal="center" vertical="center" wrapText="1"/>
    </xf>
    <xf numFmtId="0" fontId="6" fillId="0" borderId="11" xfId="7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5" xfId="6" quotePrefix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5" xfId="11" applyNumberFormat="1" applyBorder="1" applyAlignment="1">
      <alignment horizontal="center" vertical="center" wrapText="1"/>
    </xf>
    <xf numFmtId="0" fontId="2" fillId="0" borderId="5" xfId="11" applyBorder="1" applyAlignment="1">
      <alignment horizontal="center" vertical="center" wrapText="1"/>
    </xf>
    <xf numFmtId="0" fontId="7" fillId="0" borderId="6" xfId="8" quotePrefix="1" applyFont="1" applyBorder="1" applyAlignment="1">
      <alignment horizontal="center" vertical="center" wrapText="1"/>
    </xf>
    <xf numFmtId="0" fontId="7" fillId="0" borderId="7" xfId="8" quotePrefix="1" applyFont="1" applyBorder="1" applyAlignment="1">
      <alignment horizontal="center" vertical="center" wrapText="1"/>
    </xf>
    <xf numFmtId="0" fontId="7" fillId="0" borderId="8" xfId="8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center" vertical="center" wrapText="1"/>
    </xf>
    <xf numFmtId="0" fontId="7" fillId="0" borderId="7" xfId="10" quotePrefix="1" applyFont="1" applyBorder="1" applyAlignment="1">
      <alignment horizontal="center" vertical="center" wrapText="1"/>
    </xf>
    <xf numFmtId="0" fontId="7" fillId="0" borderId="8" xfId="10" quotePrefix="1" applyFont="1" applyBorder="1" applyAlignment="1">
      <alignment horizontal="center" vertical="center" wrapText="1"/>
    </xf>
    <xf numFmtId="0" fontId="7" fillId="0" borderId="6" xfId="10" quotePrefix="1" applyFont="1" applyBorder="1" applyAlignment="1">
      <alignment horizontal="left" vertical="center" wrapText="1"/>
    </xf>
    <xf numFmtId="0" fontId="7" fillId="0" borderId="7" xfId="10" quotePrefix="1" applyFont="1" applyBorder="1" applyAlignment="1">
      <alignment horizontal="left" vertical="center" wrapText="1"/>
    </xf>
    <xf numFmtId="0" fontId="7" fillId="0" borderId="8" xfId="10" quotePrefix="1" applyFont="1" applyBorder="1" applyAlignment="1">
      <alignment horizontal="left" vertical="center" wrapText="1"/>
    </xf>
    <xf numFmtId="43" fontId="7" fillId="0" borderId="6" xfId="1" applyFont="1" applyBorder="1" applyAlignment="1">
      <alignment horizontal="right" vertical="center" wrapText="1"/>
    </xf>
    <xf numFmtId="43" fontId="7" fillId="0" borderId="8" xfId="1" applyFont="1" applyBorder="1" applyAlignment="1">
      <alignment horizontal="right" vertical="center" wrapText="1"/>
    </xf>
    <xf numFmtId="43" fontId="7" fillId="0" borderId="5" xfId="1" applyFont="1" applyBorder="1" applyAlignment="1">
      <alignment horizontal="right" vertical="center" wrapText="1"/>
    </xf>
    <xf numFmtId="0" fontId="4" fillId="0" borderId="6" xfId="12" quotePrefix="1" applyFont="1" applyBorder="1" applyAlignment="1">
      <alignment horizontal="center" vertical="center" wrapText="1"/>
    </xf>
    <xf numFmtId="0" fontId="4" fillId="0" borderId="7" xfId="12" quotePrefix="1" applyFont="1" applyBorder="1" applyAlignment="1">
      <alignment horizontal="center" vertical="center" wrapText="1"/>
    </xf>
    <xf numFmtId="0" fontId="4" fillId="0" borderId="8" xfId="12" quotePrefix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0" fontId="6" fillId="0" borderId="9" xfId="6" quotePrefix="1" applyFont="1" applyBorder="1" applyAlignment="1">
      <alignment horizontal="center" vertical="center" wrapText="1"/>
    </xf>
    <xf numFmtId="0" fontId="6" fillId="0" borderId="12" xfId="6" quotePrefix="1" applyFont="1" applyBorder="1" applyAlignment="1">
      <alignment horizontal="center" vertical="center" wrapText="1"/>
    </xf>
    <xf numFmtId="0" fontId="9" fillId="0" borderId="9" xfId="6" quotePrefix="1" applyBorder="1" applyAlignment="1">
      <alignment horizontal="center" vertical="center" wrapText="1"/>
    </xf>
    <xf numFmtId="0" fontId="9" fillId="0" borderId="12" xfId="6" quotePrefix="1" applyBorder="1" applyAlignment="1">
      <alignment horizontal="center" vertical="center" wrapText="1"/>
    </xf>
    <xf numFmtId="0" fontId="12" fillId="0" borderId="1" xfId="15" quotePrefix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43" fontId="2" fillId="0" borderId="9" xfId="11" applyNumberFormat="1" applyBorder="1" applyAlignment="1">
      <alignment horizontal="center" vertical="center" wrapText="1"/>
    </xf>
    <xf numFmtId="0" fontId="2" fillId="0" borderId="12" xfId="11" applyBorder="1" applyAlignment="1">
      <alignment horizontal="center" vertical="center" wrapText="1"/>
    </xf>
    <xf numFmtId="0" fontId="7" fillId="0" borderId="2" xfId="10" quotePrefix="1" applyFont="1" applyBorder="1" applyAlignment="1">
      <alignment vertical="center" wrapText="1"/>
    </xf>
    <xf numFmtId="0" fontId="7" fillId="0" borderId="3" xfId="10" quotePrefix="1" applyFont="1" applyBorder="1" applyAlignment="1">
      <alignment vertical="center" wrapText="1"/>
    </xf>
    <xf numFmtId="0" fontId="7" fillId="0" borderId="4" xfId="10" quotePrefix="1" applyFont="1" applyBorder="1" applyAlignment="1">
      <alignment vertical="center" wrapText="1"/>
    </xf>
    <xf numFmtId="0" fontId="7" fillId="0" borderId="10" xfId="10" quotePrefix="1" applyFont="1" applyBorder="1" applyAlignment="1">
      <alignment vertical="center" wrapText="1"/>
    </xf>
    <xf numFmtId="0" fontId="7" fillId="0" borderId="1" xfId="10" quotePrefix="1" applyFont="1" applyBorder="1" applyAlignment="1">
      <alignment vertical="center" wrapText="1"/>
    </xf>
    <xf numFmtId="0" fontId="7" fillId="0" borderId="11" xfId="10" quotePrefix="1" applyFont="1" applyBorder="1" applyAlignment="1">
      <alignment vertical="center" wrapText="1"/>
    </xf>
    <xf numFmtId="43" fontId="7" fillId="0" borderId="2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7" fillId="0" borderId="11" xfId="1" applyFont="1" applyBorder="1" applyAlignment="1">
      <alignment horizontal="center" vertical="center" wrapText="1"/>
    </xf>
    <xf numFmtId="0" fontId="7" fillId="0" borderId="5" xfId="8" quotePrefix="1" applyFont="1" applyBorder="1" applyAlignment="1">
      <alignment horizontal="center" vertical="center" wrapText="1"/>
    </xf>
    <xf numFmtId="0" fontId="7" fillId="0" borderId="5" xfId="9" quotePrefix="1" applyFont="1" applyBorder="1" applyAlignment="1">
      <alignment horizontal="left" vertical="center" wrapText="1"/>
    </xf>
    <xf numFmtId="0" fontId="7" fillId="0" borderId="2" xfId="9" quotePrefix="1" applyFont="1" applyBorder="1" applyAlignment="1">
      <alignment horizontal="center" vertical="center" wrapText="1"/>
    </xf>
    <xf numFmtId="0" fontId="7" fillId="0" borderId="10" xfId="9" quotePrefix="1" applyFont="1" applyBorder="1" applyAlignment="1">
      <alignment horizontal="center" vertical="center" wrapText="1"/>
    </xf>
    <xf numFmtId="0" fontId="7" fillId="0" borderId="5" xfId="9" quotePrefix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5" xfId="1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7" xfId="7" quotePrefix="1" applyFont="1" applyBorder="1" applyAlignment="1">
      <alignment horizontal="center" vertical="center" wrapText="1"/>
    </xf>
    <xf numFmtId="165" fontId="2" fillId="0" borderId="9" xfId="11" applyNumberFormat="1" applyBorder="1" applyAlignment="1">
      <alignment horizontal="center" vertical="center" wrapText="1"/>
    </xf>
    <xf numFmtId="165" fontId="2" fillId="0" borderId="12" xfId="11" applyNumberForma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7" fillId="0" borderId="9" xfId="1" applyFont="1" applyFill="1" applyBorder="1" applyAlignment="1">
      <alignment horizontal="center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 wrapText="1"/>
    </xf>
    <xf numFmtId="43" fontId="7" fillId="0" borderId="9" xfId="11" applyNumberFormat="1" applyFont="1" applyBorder="1" applyAlignment="1">
      <alignment horizontal="center" vertical="center" wrapText="1"/>
    </xf>
    <xf numFmtId="0" fontId="7" fillId="0" borderId="12" xfId="11" applyFont="1" applyBorder="1" applyAlignment="1">
      <alignment horizontal="center" vertical="center" wrapText="1"/>
    </xf>
    <xf numFmtId="0" fontId="6" fillId="0" borderId="6" xfId="7" quotePrefix="1" applyFont="1" applyFill="1" applyBorder="1" applyAlignment="1">
      <alignment horizontal="center" vertical="center" wrapText="1"/>
    </xf>
    <xf numFmtId="0" fontId="6" fillId="0" borderId="8" xfId="7" quotePrefix="1" applyFont="1" applyFill="1" applyBorder="1" applyAlignment="1">
      <alignment horizontal="center" vertical="center" wrapText="1"/>
    </xf>
    <xf numFmtId="0" fontId="6" fillId="0" borderId="7" xfId="7" quotePrefix="1" applyFont="1" applyFill="1" applyBorder="1" applyAlignment="1">
      <alignment horizontal="center" vertical="center" wrapText="1"/>
    </xf>
    <xf numFmtId="43" fontId="15" fillId="0" borderId="9" xfId="1" applyFont="1" applyBorder="1" applyAlignment="1">
      <alignment horizontal="center" vertical="center" wrapText="1"/>
    </xf>
    <xf numFmtId="43" fontId="15" fillId="0" borderId="12" xfId="1" applyFont="1" applyBorder="1" applyAlignment="1">
      <alignment horizontal="center" vertical="center" wrapText="1"/>
    </xf>
    <xf numFmtId="43" fontId="14" fillId="0" borderId="9" xfId="1" applyFont="1" applyBorder="1" applyAlignment="1">
      <alignment horizontal="center" vertical="center" wrapText="1"/>
    </xf>
    <xf numFmtId="43" fontId="14" fillId="0" borderId="12" xfId="1" applyFont="1" applyBorder="1" applyAlignment="1">
      <alignment horizontal="center" vertical="center" wrapText="1"/>
    </xf>
  </cellXfs>
  <cellStyles count="16">
    <cellStyle name="S0" xfId="2"/>
    <cellStyle name="S1" xfId="3"/>
    <cellStyle name="S10" xfId="11"/>
    <cellStyle name="S15" xfId="12"/>
    <cellStyle name="S16" xfId="13"/>
    <cellStyle name="S17" xfId="14"/>
    <cellStyle name="S2" xfId="4"/>
    <cellStyle name="S3" xfId="5"/>
    <cellStyle name="S4" xfId="6"/>
    <cellStyle name="S5" xfId="15"/>
    <cellStyle name="S6" xfId="7"/>
    <cellStyle name="S7" xfId="8"/>
    <cellStyle name="S8" xfId="9"/>
    <cellStyle name="S9" xfId="10"/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5"/>
  <sheetViews>
    <sheetView tabSelected="1" zoomScale="112" zoomScaleNormal="112" workbookViewId="0">
      <selection activeCell="AK149" sqref="AK149"/>
    </sheetView>
  </sheetViews>
  <sheetFormatPr defaultRowHeight="15" x14ac:dyDescent="0.25"/>
  <cols>
    <col min="1" max="1" width="0.42578125" style="1" customWidth="1"/>
    <col min="2" max="2" width="0.85546875" style="1" customWidth="1"/>
    <col min="3" max="3" width="2.140625" style="1" customWidth="1"/>
    <col min="4" max="4" width="16.85546875" style="1" customWidth="1"/>
    <col min="5" max="5" width="2.5703125" style="1" hidden="1" customWidth="1"/>
    <col min="6" max="6" width="1" style="1" hidden="1" customWidth="1"/>
    <col min="7" max="7" width="0.85546875" style="1" hidden="1" customWidth="1"/>
    <col min="8" max="8" width="3.28515625" style="1" hidden="1" customWidth="1"/>
    <col min="9" max="9" width="2.42578125" style="1" customWidth="1"/>
    <col min="10" max="10" width="2.140625" style="1" customWidth="1"/>
    <col min="11" max="11" width="5" style="1" customWidth="1"/>
    <col min="12" max="12" width="10.28515625" style="1" customWidth="1"/>
    <col min="13" max="13" width="14" style="1" customWidth="1"/>
    <col min="14" max="14" width="12.42578125" style="1" customWidth="1"/>
    <col min="15" max="15" width="1.28515625" style="1" customWidth="1"/>
    <col min="16" max="16" width="13" style="1" customWidth="1"/>
    <col min="17" max="17" width="2.85546875" style="1" customWidth="1"/>
    <col min="18" max="18" width="3.140625" style="1" customWidth="1"/>
    <col min="19" max="19" width="5.28515625" style="1" customWidth="1"/>
    <col min="20" max="20" width="10.7109375" style="1" customWidth="1"/>
    <col min="21" max="21" width="11.28515625" style="1" customWidth="1"/>
    <col min="22" max="22" width="13.28515625" style="1" customWidth="1"/>
    <col min="23" max="23" width="9" style="1" customWidth="1"/>
    <col min="24" max="24" width="0.140625" style="1" hidden="1" customWidth="1"/>
    <col min="25" max="25" width="12.5703125" style="1" hidden="1" customWidth="1"/>
    <col min="26" max="26" width="12.7109375" style="1" hidden="1" customWidth="1"/>
    <col min="27" max="27" width="14.42578125" style="1" customWidth="1"/>
    <col min="28" max="28" width="12.42578125" style="1" hidden="1" customWidth="1"/>
    <col min="29" max="29" width="10.85546875" style="1" hidden="1" customWidth="1"/>
    <col min="30" max="30" width="12.140625" style="1" hidden="1" customWidth="1"/>
    <col min="31" max="31" width="10.28515625" style="1" hidden="1" customWidth="1"/>
    <col min="32" max="32" width="9.7109375" style="1" hidden="1" customWidth="1"/>
    <col min="33" max="33" width="13.42578125" style="1" hidden="1" customWidth="1"/>
    <col min="34" max="34" width="11.85546875" style="1" hidden="1" customWidth="1"/>
    <col min="35" max="35" width="11.42578125" style="1" hidden="1" customWidth="1"/>
    <col min="36" max="249" width="9.140625" style="1"/>
    <col min="250" max="250" width="0.42578125" style="1" customWidth="1"/>
    <col min="251" max="251" width="0.85546875" style="1" customWidth="1"/>
    <col min="252" max="252" width="2.140625" style="1" customWidth="1"/>
    <col min="253" max="253" width="1.7109375" style="1" customWidth="1"/>
    <col min="254" max="254" width="2.42578125" style="1" customWidth="1"/>
    <col min="255" max="255" width="12.140625" style="1" customWidth="1"/>
    <col min="256" max="256" width="2.140625" style="1" customWidth="1"/>
    <col min="257" max="257" width="4.42578125" style="1" customWidth="1"/>
    <col min="258" max="258" width="3" style="1" customWidth="1"/>
    <col min="259" max="259" width="2.5703125" style="1" customWidth="1"/>
    <col min="260" max="260" width="1" style="1" customWidth="1"/>
    <col min="261" max="261" width="0.85546875" style="1" customWidth="1"/>
    <col min="262" max="264" width="0" style="1" hidden="1" customWidth="1"/>
    <col min="265" max="265" width="2.42578125" style="1" customWidth="1"/>
    <col min="266" max="266" width="2.140625" style="1" customWidth="1"/>
    <col min="267" max="267" width="5" style="1" customWidth="1"/>
    <col min="268" max="268" width="2.5703125" style="1" customWidth="1"/>
    <col min="269" max="269" width="8.42578125" style="1" customWidth="1"/>
    <col min="270" max="270" width="6" style="1" customWidth="1"/>
    <col min="271" max="271" width="1.28515625" style="1" customWidth="1"/>
    <col min="272" max="272" width="8.28515625" style="1" customWidth="1"/>
    <col min="273" max="273" width="2.85546875" style="1" customWidth="1"/>
    <col min="274" max="274" width="3.140625" style="1" customWidth="1"/>
    <col min="275" max="275" width="3.85546875" style="1" customWidth="1"/>
    <col min="276" max="277" width="8.140625" style="1" customWidth="1"/>
    <col min="278" max="280" width="0" style="1" hidden="1" customWidth="1"/>
    <col min="281" max="281" width="6.7109375" style="1" customWidth="1"/>
    <col min="282" max="282" width="9" style="1" customWidth="1"/>
    <col min="283" max="283" width="10" style="1" customWidth="1"/>
    <col min="284" max="284" width="9.5703125" style="1" customWidth="1"/>
    <col min="285" max="285" width="8.85546875" style="1" customWidth="1"/>
    <col min="286" max="286" width="7.5703125" style="1" customWidth="1"/>
    <col min="287" max="287" width="7.140625" style="1" customWidth="1"/>
    <col min="288" max="289" width="9.140625" style="1" customWidth="1"/>
    <col min="290" max="290" width="10.42578125" style="1" customWidth="1"/>
    <col min="291" max="291" width="9.42578125" style="1" customWidth="1"/>
    <col min="292" max="505" width="9.140625" style="1"/>
    <col min="506" max="506" width="0.42578125" style="1" customWidth="1"/>
    <col min="507" max="507" width="0.85546875" style="1" customWidth="1"/>
    <col min="508" max="508" width="2.140625" style="1" customWidth="1"/>
    <col min="509" max="509" width="1.7109375" style="1" customWidth="1"/>
    <col min="510" max="510" width="2.42578125" style="1" customWidth="1"/>
    <col min="511" max="511" width="12.140625" style="1" customWidth="1"/>
    <col min="512" max="512" width="2.140625" style="1" customWidth="1"/>
    <col min="513" max="513" width="4.42578125" style="1" customWidth="1"/>
    <col min="514" max="514" width="3" style="1" customWidth="1"/>
    <col min="515" max="515" width="2.5703125" style="1" customWidth="1"/>
    <col min="516" max="516" width="1" style="1" customWidth="1"/>
    <col min="517" max="517" width="0.85546875" style="1" customWidth="1"/>
    <col min="518" max="520" width="0" style="1" hidden="1" customWidth="1"/>
    <col min="521" max="521" width="2.42578125" style="1" customWidth="1"/>
    <col min="522" max="522" width="2.140625" style="1" customWidth="1"/>
    <col min="523" max="523" width="5" style="1" customWidth="1"/>
    <col min="524" max="524" width="2.5703125" style="1" customWidth="1"/>
    <col min="525" max="525" width="8.42578125" style="1" customWidth="1"/>
    <col min="526" max="526" width="6" style="1" customWidth="1"/>
    <col min="527" max="527" width="1.28515625" style="1" customWidth="1"/>
    <col min="528" max="528" width="8.28515625" style="1" customWidth="1"/>
    <col min="529" max="529" width="2.85546875" style="1" customWidth="1"/>
    <col min="530" max="530" width="3.140625" style="1" customWidth="1"/>
    <col min="531" max="531" width="3.85546875" style="1" customWidth="1"/>
    <col min="532" max="533" width="8.140625" style="1" customWidth="1"/>
    <col min="534" max="536" width="0" style="1" hidden="1" customWidth="1"/>
    <col min="537" max="537" width="6.7109375" style="1" customWidth="1"/>
    <col min="538" max="538" width="9" style="1" customWidth="1"/>
    <col min="539" max="539" width="10" style="1" customWidth="1"/>
    <col min="540" max="540" width="9.5703125" style="1" customWidth="1"/>
    <col min="541" max="541" width="8.85546875" style="1" customWidth="1"/>
    <col min="542" max="542" width="7.5703125" style="1" customWidth="1"/>
    <col min="543" max="543" width="7.140625" style="1" customWidth="1"/>
    <col min="544" max="545" width="9.140625" style="1" customWidth="1"/>
    <col min="546" max="546" width="10.42578125" style="1" customWidth="1"/>
    <col min="547" max="547" width="9.42578125" style="1" customWidth="1"/>
    <col min="548" max="761" width="9.140625" style="1"/>
    <col min="762" max="762" width="0.42578125" style="1" customWidth="1"/>
    <col min="763" max="763" width="0.85546875" style="1" customWidth="1"/>
    <col min="764" max="764" width="2.140625" style="1" customWidth="1"/>
    <col min="765" max="765" width="1.7109375" style="1" customWidth="1"/>
    <col min="766" max="766" width="2.42578125" style="1" customWidth="1"/>
    <col min="767" max="767" width="12.140625" style="1" customWidth="1"/>
    <col min="768" max="768" width="2.140625" style="1" customWidth="1"/>
    <col min="769" max="769" width="4.42578125" style="1" customWidth="1"/>
    <col min="770" max="770" width="3" style="1" customWidth="1"/>
    <col min="771" max="771" width="2.5703125" style="1" customWidth="1"/>
    <col min="772" max="772" width="1" style="1" customWidth="1"/>
    <col min="773" max="773" width="0.85546875" style="1" customWidth="1"/>
    <col min="774" max="776" width="0" style="1" hidden="1" customWidth="1"/>
    <col min="777" max="777" width="2.42578125" style="1" customWidth="1"/>
    <col min="778" max="778" width="2.140625" style="1" customWidth="1"/>
    <col min="779" max="779" width="5" style="1" customWidth="1"/>
    <col min="780" max="780" width="2.5703125" style="1" customWidth="1"/>
    <col min="781" max="781" width="8.42578125" style="1" customWidth="1"/>
    <col min="782" max="782" width="6" style="1" customWidth="1"/>
    <col min="783" max="783" width="1.28515625" style="1" customWidth="1"/>
    <col min="784" max="784" width="8.28515625" style="1" customWidth="1"/>
    <col min="785" max="785" width="2.85546875" style="1" customWidth="1"/>
    <col min="786" max="786" width="3.140625" style="1" customWidth="1"/>
    <col min="787" max="787" width="3.85546875" style="1" customWidth="1"/>
    <col min="788" max="789" width="8.140625" style="1" customWidth="1"/>
    <col min="790" max="792" width="0" style="1" hidden="1" customWidth="1"/>
    <col min="793" max="793" width="6.7109375" style="1" customWidth="1"/>
    <col min="794" max="794" width="9" style="1" customWidth="1"/>
    <col min="795" max="795" width="10" style="1" customWidth="1"/>
    <col min="796" max="796" width="9.5703125" style="1" customWidth="1"/>
    <col min="797" max="797" width="8.85546875" style="1" customWidth="1"/>
    <col min="798" max="798" width="7.5703125" style="1" customWidth="1"/>
    <col min="799" max="799" width="7.140625" style="1" customWidth="1"/>
    <col min="800" max="801" width="9.140625" style="1" customWidth="1"/>
    <col min="802" max="802" width="10.42578125" style="1" customWidth="1"/>
    <col min="803" max="803" width="9.42578125" style="1" customWidth="1"/>
    <col min="804" max="1017" width="9.140625" style="1"/>
    <col min="1018" max="1018" width="0.42578125" style="1" customWidth="1"/>
    <col min="1019" max="1019" width="0.85546875" style="1" customWidth="1"/>
    <col min="1020" max="1020" width="2.140625" style="1" customWidth="1"/>
    <col min="1021" max="1021" width="1.7109375" style="1" customWidth="1"/>
    <col min="1022" max="1022" width="2.42578125" style="1" customWidth="1"/>
    <col min="1023" max="1023" width="12.140625" style="1" customWidth="1"/>
    <col min="1024" max="1024" width="2.140625" style="1" customWidth="1"/>
    <col min="1025" max="1025" width="4.42578125" style="1" customWidth="1"/>
    <col min="1026" max="1026" width="3" style="1" customWidth="1"/>
    <col min="1027" max="1027" width="2.5703125" style="1" customWidth="1"/>
    <col min="1028" max="1028" width="1" style="1" customWidth="1"/>
    <col min="1029" max="1029" width="0.85546875" style="1" customWidth="1"/>
    <col min="1030" max="1032" width="0" style="1" hidden="1" customWidth="1"/>
    <col min="1033" max="1033" width="2.42578125" style="1" customWidth="1"/>
    <col min="1034" max="1034" width="2.140625" style="1" customWidth="1"/>
    <col min="1035" max="1035" width="5" style="1" customWidth="1"/>
    <col min="1036" max="1036" width="2.5703125" style="1" customWidth="1"/>
    <col min="1037" max="1037" width="8.42578125" style="1" customWidth="1"/>
    <col min="1038" max="1038" width="6" style="1" customWidth="1"/>
    <col min="1039" max="1039" width="1.28515625" style="1" customWidth="1"/>
    <col min="1040" max="1040" width="8.28515625" style="1" customWidth="1"/>
    <col min="1041" max="1041" width="2.85546875" style="1" customWidth="1"/>
    <col min="1042" max="1042" width="3.140625" style="1" customWidth="1"/>
    <col min="1043" max="1043" width="3.85546875" style="1" customWidth="1"/>
    <col min="1044" max="1045" width="8.140625" style="1" customWidth="1"/>
    <col min="1046" max="1048" width="0" style="1" hidden="1" customWidth="1"/>
    <col min="1049" max="1049" width="6.7109375" style="1" customWidth="1"/>
    <col min="1050" max="1050" width="9" style="1" customWidth="1"/>
    <col min="1051" max="1051" width="10" style="1" customWidth="1"/>
    <col min="1052" max="1052" width="9.5703125" style="1" customWidth="1"/>
    <col min="1053" max="1053" width="8.85546875" style="1" customWidth="1"/>
    <col min="1054" max="1054" width="7.5703125" style="1" customWidth="1"/>
    <col min="1055" max="1055" width="7.140625" style="1" customWidth="1"/>
    <col min="1056" max="1057" width="9.140625" style="1" customWidth="1"/>
    <col min="1058" max="1058" width="10.42578125" style="1" customWidth="1"/>
    <col min="1059" max="1059" width="9.42578125" style="1" customWidth="1"/>
    <col min="1060" max="1273" width="9.140625" style="1"/>
    <col min="1274" max="1274" width="0.42578125" style="1" customWidth="1"/>
    <col min="1275" max="1275" width="0.85546875" style="1" customWidth="1"/>
    <col min="1276" max="1276" width="2.140625" style="1" customWidth="1"/>
    <col min="1277" max="1277" width="1.7109375" style="1" customWidth="1"/>
    <col min="1278" max="1278" width="2.42578125" style="1" customWidth="1"/>
    <col min="1279" max="1279" width="12.140625" style="1" customWidth="1"/>
    <col min="1280" max="1280" width="2.140625" style="1" customWidth="1"/>
    <col min="1281" max="1281" width="4.42578125" style="1" customWidth="1"/>
    <col min="1282" max="1282" width="3" style="1" customWidth="1"/>
    <col min="1283" max="1283" width="2.5703125" style="1" customWidth="1"/>
    <col min="1284" max="1284" width="1" style="1" customWidth="1"/>
    <col min="1285" max="1285" width="0.85546875" style="1" customWidth="1"/>
    <col min="1286" max="1288" width="0" style="1" hidden="1" customWidth="1"/>
    <col min="1289" max="1289" width="2.42578125" style="1" customWidth="1"/>
    <col min="1290" max="1290" width="2.140625" style="1" customWidth="1"/>
    <col min="1291" max="1291" width="5" style="1" customWidth="1"/>
    <col min="1292" max="1292" width="2.5703125" style="1" customWidth="1"/>
    <col min="1293" max="1293" width="8.42578125" style="1" customWidth="1"/>
    <col min="1294" max="1294" width="6" style="1" customWidth="1"/>
    <col min="1295" max="1295" width="1.28515625" style="1" customWidth="1"/>
    <col min="1296" max="1296" width="8.28515625" style="1" customWidth="1"/>
    <col min="1297" max="1297" width="2.85546875" style="1" customWidth="1"/>
    <col min="1298" max="1298" width="3.140625" style="1" customWidth="1"/>
    <col min="1299" max="1299" width="3.85546875" style="1" customWidth="1"/>
    <col min="1300" max="1301" width="8.140625" style="1" customWidth="1"/>
    <col min="1302" max="1304" width="0" style="1" hidden="1" customWidth="1"/>
    <col min="1305" max="1305" width="6.7109375" style="1" customWidth="1"/>
    <col min="1306" max="1306" width="9" style="1" customWidth="1"/>
    <col min="1307" max="1307" width="10" style="1" customWidth="1"/>
    <col min="1308" max="1308" width="9.5703125" style="1" customWidth="1"/>
    <col min="1309" max="1309" width="8.85546875" style="1" customWidth="1"/>
    <col min="1310" max="1310" width="7.5703125" style="1" customWidth="1"/>
    <col min="1311" max="1311" width="7.140625" style="1" customWidth="1"/>
    <col min="1312" max="1313" width="9.140625" style="1" customWidth="1"/>
    <col min="1314" max="1314" width="10.42578125" style="1" customWidth="1"/>
    <col min="1315" max="1315" width="9.42578125" style="1" customWidth="1"/>
    <col min="1316" max="1529" width="9.140625" style="1"/>
    <col min="1530" max="1530" width="0.42578125" style="1" customWidth="1"/>
    <col min="1531" max="1531" width="0.85546875" style="1" customWidth="1"/>
    <col min="1532" max="1532" width="2.140625" style="1" customWidth="1"/>
    <col min="1533" max="1533" width="1.7109375" style="1" customWidth="1"/>
    <col min="1534" max="1534" width="2.42578125" style="1" customWidth="1"/>
    <col min="1535" max="1535" width="12.140625" style="1" customWidth="1"/>
    <col min="1536" max="1536" width="2.140625" style="1" customWidth="1"/>
    <col min="1537" max="1537" width="4.42578125" style="1" customWidth="1"/>
    <col min="1538" max="1538" width="3" style="1" customWidth="1"/>
    <col min="1539" max="1539" width="2.5703125" style="1" customWidth="1"/>
    <col min="1540" max="1540" width="1" style="1" customWidth="1"/>
    <col min="1541" max="1541" width="0.85546875" style="1" customWidth="1"/>
    <col min="1542" max="1544" width="0" style="1" hidden="1" customWidth="1"/>
    <col min="1545" max="1545" width="2.42578125" style="1" customWidth="1"/>
    <col min="1546" max="1546" width="2.140625" style="1" customWidth="1"/>
    <col min="1547" max="1547" width="5" style="1" customWidth="1"/>
    <col min="1548" max="1548" width="2.5703125" style="1" customWidth="1"/>
    <col min="1549" max="1549" width="8.42578125" style="1" customWidth="1"/>
    <col min="1550" max="1550" width="6" style="1" customWidth="1"/>
    <col min="1551" max="1551" width="1.28515625" style="1" customWidth="1"/>
    <col min="1552" max="1552" width="8.28515625" style="1" customWidth="1"/>
    <col min="1553" max="1553" width="2.85546875" style="1" customWidth="1"/>
    <col min="1554" max="1554" width="3.140625" style="1" customWidth="1"/>
    <col min="1555" max="1555" width="3.85546875" style="1" customWidth="1"/>
    <col min="1556" max="1557" width="8.140625" style="1" customWidth="1"/>
    <col min="1558" max="1560" width="0" style="1" hidden="1" customWidth="1"/>
    <col min="1561" max="1561" width="6.7109375" style="1" customWidth="1"/>
    <col min="1562" max="1562" width="9" style="1" customWidth="1"/>
    <col min="1563" max="1563" width="10" style="1" customWidth="1"/>
    <col min="1564" max="1564" width="9.5703125" style="1" customWidth="1"/>
    <col min="1565" max="1565" width="8.85546875" style="1" customWidth="1"/>
    <col min="1566" max="1566" width="7.5703125" style="1" customWidth="1"/>
    <col min="1567" max="1567" width="7.140625" style="1" customWidth="1"/>
    <col min="1568" max="1569" width="9.140625" style="1" customWidth="1"/>
    <col min="1570" max="1570" width="10.42578125" style="1" customWidth="1"/>
    <col min="1571" max="1571" width="9.42578125" style="1" customWidth="1"/>
    <col min="1572" max="1785" width="9.140625" style="1"/>
    <col min="1786" max="1786" width="0.42578125" style="1" customWidth="1"/>
    <col min="1787" max="1787" width="0.85546875" style="1" customWidth="1"/>
    <col min="1788" max="1788" width="2.140625" style="1" customWidth="1"/>
    <col min="1789" max="1789" width="1.7109375" style="1" customWidth="1"/>
    <col min="1790" max="1790" width="2.42578125" style="1" customWidth="1"/>
    <col min="1791" max="1791" width="12.140625" style="1" customWidth="1"/>
    <col min="1792" max="1792" width="2.140625" style="1" customWidth="1"/>
    <col min="1793" max="1793" width="4.42578125" style="1" customWidth="1"/>
    <col min="1794" max="1794" width="3" style="1" customWidth="1"/>
    <col min="1795" max="1795" width="2.5703125" style="1" customWidth="1"/>
    <col min="1796" max="1796" width="1" style="1" customWidth="1"/>
    <col min="1797" max="1797" width="0.85546875" style="1" customWidth="1"/>
    <col min="1798" max="1800" width="0" style="1" hidden="1" customWidth="1"/>
    <col min="1801" max="1801" width="2.42578125" style="1" customWidth="1"/>
    <col min="1802" max="1802" width="2.140625" style="1" customWidth="1"/>
    <col min="1803" max="1803" width="5" style="1" customWidth="1"/>
    <col min="1804" max="1804" width="2.5703125" style="1" customWidth="1"/>
    <col min="1805" max="1805" width="8.42578125" style="1" customWidth="1"/>
    <col min="1806" max="1806" width="6" style="1" customWidth="1"/>
    <col min="1807" max="1807" width="1.28515625" style="1" customWidth="1"/>
    <col min="1808" max="1808" width="8.28515625" style="1" customWidth="1"/>
    <col min="1809" max="1809" width="2.85546875" style="1" customWidth="1"/>
    <col min="1810" max="1810" width="3.140625" style="1" customWidth="1"/>
    <col min="1811" max="1811" width="3.85546875" style="1" customWidth="1"/>
    <col min="1812" max="1813" width="8.140625" style="1" customWidth="1"/>
    <col min="1814" max="1816" width="0" style="1" hidden="1" customWidth="1"/>
    <col min="1817" max="1817" width="6.7109375" style="1" customWidth="1"/>
    <col min="1818" max="1818" width="9" style="1" customWidth="1"/>
    <col min="1819" max="1819" width="10" style="1" customWidth="1"/>
    <col min="1820" max="1820" width="9.5703125" style="1" customWidth="1"/>
    <col min="1821" max="1821" width="8.85546875" style="1" customWidth="1"/>
    <col min="1822" max="1822" width="7.5703125" style="1" customWidth="1"/>
    <col min="1823" max="1823" width="7.140625" style="1" customWidth="1"/>
    <col min="1824" max="1825" width="9.140625" style="1" customWidth="1"/>
    <col min="1826" max="1826" width="10.42578125" style="1" customWidth="1"/>
    <col min="1827" max="1827" width="9.42578125" style="1" customWidth="1"/>
    <col min="1828" max="2041" width="9.140625" style="1"/>
    <col min="2042" max="2042" width="0.42578125" style="1" customWidth="1"/>
    <col min="2043" max="2043" width="0.85546875" style="1" customWidth="1"/>
    <col min="2044" max="2044" width="2.140625" style="1" customWidth="1"/>
    <col min="2045" max="2045" width="1.7109375" style="1" customWidth="1"/>
    <col min="2046" max="2046" width="2.42578125" style="1" customWidth="1"/>
    <col min="2047" max="2047" width="12.140625" style="1" customWidth="1"/>
    <col min="2048" max="2048" width="2.140625" style="1" customWidth="1"/>
    <col min="2049" max="2049" width="4.42578125" style="1" customWidth="1"/>
    <col min="2050" max="2050" width="3" style="1" customWidth="1"/>
    <col min="2051" max="2051" width="2.5703125" style="1" customWidth="1"/>
    <col min="2052" max="2052" width="1" style="1" customWidth="1"/>
    <col min="2053" max="2053" width="0.85546875" style="1" customWidth="1"/>
    <col min="2054" max="2056" width="0" style="1" hidden="1" customWidth="1"/>
    <col min="2057" max="2057" width="2.42578125" style="1" customWidth="1"/>
    <col min="2058" max="2058" width="2.140625" style="1" customWidth="1"/>
    <col min="2059" max="2059" width="5" style="1" customWidth="1"/>
    <col min="2060" max="2060" width="2.5703125" style="1" customWidth="1"/>
    <col min="2061" max="2061" width="8.42578125" style="1" customWidth="1"/>
    <col min="2062" max="2062" width="6" style="1" customWidth="1"/>
    <col min="2063" max="2063" width="1.28515625" style="1" customWidth="1"/>
    <col min="2064" max="2064" width="8.28515625" style="1" customWidth="1"/>
    <col min="2065" max="2065" width="2.85546875" style="1" customWidth="1"/>
    <col min="2066" max="2066" width="3.140625" style="1" customWidth="1"/>
    <col min="2067" max="2067" width="3.85546875" style="1" customWidth="1"/>
    <col min="2068" max="2069" width="8.140625" style="1" customWidth="1"/>
    <col min="2070" max="2072" width="0" style="1" hidden="1" customWidth="1"/>
    <col min="2073" max="2073" width="6.7109375" style="1" customWidth="1"/>
    <col min="2074" max="2074" width="9" style="1" customWidth="1"/>
    <col min="2075" max="2075" width="10" style="1" customWidth="1"/>
    <col min="2076" max="2076" width="9.5703125" style="1" customWidth="1"/>
    <col min="2077" max="2077" width="8.85546875" style="1" customWidth="1"/>
    <col min="2078" max="2078" width="7.5703125" style="1" customWidth="1"/>
    <col min="2079" max="2079" width="7.140625" style="1" customWidth="1"/>
    <col min="2080" max="2081" width="9.140625" style="1" customWidth="1"/>
    <col min="2082" max="2082" width="10.42578125" style="1" customWidth="1"/>
    <col min="2083" max="2083" width="9.42578125" style="1" customWidth="1"/>
    <col min="2084" max="2297" width="9.140625" style="1"/>
    <col min="2298" max="2298" width="0.42578125" style="1" customWidth="1"/>
    <col min="2299" max="2299" width="0.85546875" style="1" customWidth="1"/>
    <col min="2300" max="2300" width="2.140625" style="1" customWidth="1"/>
    <col min="2301" max="2301" width="1.7109375" style="1" customWidth="1"/>
    <col min="2302" max="2302" width="2.42578125" style="1" customWidth="1"/>
    <col min="2303" max="2303" width="12.140625" style="1" customWidth="1"/>
    <col min="2304" max="2304" width="2.140625" style="1" customWidth="1"/>
    <col min="2305" max="2305" width="4.42578125" style="1" customWidth="1"/>
    <col min="2306" max="2306" width="3" style="1" customWidth="1"/>
    <col min="2307" max="2307" width="2.5703125" style="1" customWidth="1"/>
    <col min="2308" max="2308" width="1" style="1" customWidth="1"/>
    <col min="2309" max="2309" width="0.85546875" style="1" customWidth="1"/>
    <col min="2310" max="2312" width="0" style="1" hidden="1" customWidth="1"/>
    <col min="2313" max="2313" width="2.42578125" style="1" customWidth="1"/>
    <col min="2314" max="2314" width="2.140625" style="1" customWidth="1"/>
    <col min="2315" max="2315" width="5" style="1" customWidth="1"/>
    <col min="2316" max="2316" width="2.5703125" style="1" customWidth="1"/>
    <col min="2317" max="2317" width="8.42578125" style="1" customWidth="1"/>
    <col min="2318" max="2318" width="6" style="1" customWidth="1"/>
    <col min="2319" max="2319" width="1.28515625" style="1" customWidth="1"/>
    <col min="2320" max="2320" width="8.28515625" style="1" customWidth="1"/>
    <col min="2321" max="2321" width="2.85546875" style="1" customWidth="1"/>
    <col min="2322" max="2322" width="3.140625" style="1" customWidth="1"/>
    <col min="2323" max="2323" width="3.85546875" style="1" customWidth="1"/>
    <col min="2324" max="2325" width="8.140625" style="1" customWidth="1"/>
    <col min="2326" max="2328" width="0" style="1" hidden="1" customWidth="1"/>
    <col min="2329" max="2329" width="6.7109375" style="1" customWidth="1"/>
    <col min="2330" max="2330" width="9" style="1" customWidth="1"/>
    <col min="2331" max="2331" width="10" style="1" customWidth="1"/>
    <col min="2332" max="2332" width="9.5703125" style="1" customWidth="1"/>
    <col min="2333" max="2333" width="8.85546875" style="1" customWidth="1"/>
    <col min="2334" max="2334" width="7.5703125" style="1" customWidth="1"/>
    <col min="2335" max="2335" width="7.140625" style="1" customWidth="1"/>
    <col min="2336" max="2337" width="9.140625" style="1" customWidth="1"/>
    <col min="2338" max="2338" width="10.42578125" style="1" customWidth="1"/>
    <col min="2339" max="2339" width="9.42578125" style="1" customWidth="1"/>
    <col min="2340" max="2553" width="9.140625" style="1"/>
    <col min="2554" max="2554" width="0.42578125" style="1" customWidth="1"/>
    <col min="2555" max="2555" width="0.85546875" style="1" customWidth="1"/>
    <col min="2556" max="2556" width="2.140625" style="1" customWidth="1"/>
    <col min="2557" max="2557" width="1.7109375" style="1" customWidth="1"/>
    <col min="2558" max="2558" width="2.42578125" style="1" customWidth="1"/>
    <col min="2559" max="2559" width="12.140625" style="1" customWidth="1"/>
    <col min="2560" max="2560" width="2.140625" style="1" customWidth="1"/>
    <col min="2561" max="2561" width="4.42578125" style="1" customWidth="1"/>
    <col min="2562" max="2562" width="3" style="1" customWidth="1"/>
    <col min="2563" max="2563" width="2.5703125" style="1" customWidth="1"/>
    <col min="2564" max="2564" width="1" style="1" customWidth="1"/>
    <col min="2565" max="2565" width="0.85546875" style="1" customWidth="1"/>
    <col min="2566" max="2568" width="0" style="1" hidden="1" customWidth="1"/>
    <col min="2569" max="2569" width="2.42578125" style="1" customWidth="1"/>
    <col min="2570" max="2570" width="2.140625" style="1" customWidth="1"/>
    <col min="2571" max="2571" width="5" style="1" customWidth="1"/>
    <col min="2572" max="2572" width="2.5703125" style="1" customWidth="1"/>
    <col min="2573" max="2573" width="8.42578125" style="1" customWidth="1"/>
    <col min="2574" max="2574" width="6" style="1" customWidth="1"/>
    <col min="2575" max="2575" width="1.28515625" style="1" customWidth="1"/>
    <col min="2576" max="2576" width="8.28515625" style="1" customWidth="1"/>
    <col min="2577" max="2577" width="2.85546875" style="1" customWidth="1"/>
    <col min="2578" max="2578" width="3.140625" style="1" customWidth="1"/>
    <col min="2579" max="2579" width="3.85546875" style="1" customWidth="1"/>
    <col min="2580" max="2581" width="8.140625" style="1" customWidth="1"/>
    <col min="2582" max="2584" width="0" style="1" hidden="1" customWidth="1"/>
    <col min="2585" max="2585" width="6.7109375" style="1" customWidth="1"/>
    <col min="2586" max="2586" width="9" style="1" customWidth="1"/>
    <col min="2587" max="2587" width="10" style="1" customWidth="1"/>
    <col min="2588" max="2588" width="9.5703125" style="1" customWidth="1"/>
    <col min="2589" max="2589" width="8.85546875" style="1" customWidth="1"/>
    <col min="2590" max="2590" width="7.5703125" style="1" customWidth="1"/>
    <col min="2591" max="2591" width="7.140625" style="1" customWidth="1"/>
    <col min="2592" max="2593" width="9.140625" style="1" customWidth="1"/>
    <col min="2594" max="2594" width="10.42578125" style="1" customWidth="1"/>
    <col min="2595" max="2595" width="9.42578125" style="1" customWidth="1"/>
    <col min="2596" max="2809" width="9.140625" style="1"/>
    <col min="2810" max="2810" width="0.42578125" style="1" customWidth="1"/>
    <col min="2811" max="2811" width="0.85546875" style="1" customWidth="1"/>
    <col min="2812" max="2812" width="2.140625" style="1" customWidth="1"/>
    <col min="2813" max="2813" width="1.7109375" style="1" customWidth="1"/>
    <col min="2814" max="2814" width="2.42578125" style="1" customWidth="1"/>
    <col min="2815" max="2815" width="12.140625" style="1" customWidth="1"/>
    <col min="2816" max="2816" width="2.140625" style="1" customWidth="1"/>
    <col min="2817" max="2817" width="4.42578125" style="1" customWidth="1"/>
    <col min="2818" max="2818" width="3" style="1" customWidth="1"/>
    <col min="2819" max="2819" width="2.5703125" style="1" customWidth="1"/>
    <col min="2820" max="2820" width="1" style="1" customWidth="1"/>
    <col min="2821" max="2821" width="0.85546875" style="1" customWidth="1"/>
    <col min="2822" max="2824" width="0" style="1" hidden="1" customWidth="1"/>
    <col min="2825" max="2825" width="2.42578125" style="1" customWidth="1"/>
    <col min="2826" max="2826" width="2.140625" style="1" customWidth="1"/>
    <col min="2827" max="2827" width="5" style="1" customWidth="1"/>
    <col min="2828" max="2828" width="2.5703125" style="1" customWidth="1"/>
    <col min="2829" max="2829" width="8.42578125" style="1" customWidth="1"/>
    <col min="2830" max="2830" width="6" style="1" customWidth="1"/>
    <col min="2831" max="2831" width="1.28515625" style="1" customWidth="1"/>
    <col min="2832" max="2832" width="8.28515625" style="1" customWidth="1"/>
    <col min="2833" max="2833" width="2.85546875" style="1" customWidth="1"/>
    <col min="2834" max="2834" width="3.140625" style="1" customWidth="1"/>
    <col min="2835" max="2835" width="3.85546875" style="1" customWidth="1"/>
    <col min="2836" max="2837" width="8.140625" style="1" customWidth="1"/>
    <col min="2838" max="2840" width="0" style="1" hidden="1" customWidth="1"/>
    <col min="2841" max="2841" width="6.7109375" style="1" customWidth="1"/>
    <col min="2842" max="2842" width="9" style="1" customWidth="1"/>
    <col min="2843" max="2843" width="10" style="1" customWidth="1"/>
    <col min="2844" max="2844" width="9.5703125" style="1" customWidth="1"/>
    <col min="2845" max="2845" width="8.85546875" style="1" customWidth="1"/>
    <col min="2846" max="2846" width="7.5703125" style="1" customWidth="1"/>
    <col min="2847" max="2847" width="7.140625" style="1" customWidth="1"/>
    <col min="2848" max="2849" width="9.140625" style="1" customWidth="1"/>
    <col min="2850" max="2850" width="10.42578125" style="1" customWidth="1"/>
    <col min="2851" max="2851" width="9.42578125" style="1" customWidth="1"/>
    <col min="2852" max="3065" width="9.140625" style="1"/>
    <col min="3066" max="3066" width="0.42578125" style="1" customWidth="1"/>
    <col min="3067" max="3067" width="0.85546875" style="1" customWidth="1"/>
    <col min="3068" max="3068" width="2.140625" style="1" customWidth="1"/>
    <col min="3069" max="3069" width="1.7109375" style="1" customWidth="1"/>
    <col min="3070" max="3070" width="2.42578125" style="1" customWidth="1"/>
    <col min="3071" max="3071" width="12.140625" style="1" customWidth="1"/>
    <col min="3072" max="3072" width="2.140625" style="1" customWidth="1"/>
    <col min="3073" max="3073" width="4.42578125" style="1" customWidth="1"/>
    <col min="3074" max="3074" width="3" style="1" customWidth="1"/>
    <col min="3075" max="3075" width="2.5703125" style="1" customWidth="1"/>
    <col min="3076" max="3076" width="1" style="1" customWidth="1"/>
    <col min="3077" max="3077" width="0.85546875" style="1" customWidth="1"/>
    <col min="3078" max="3080" width="0" style="1" hidden="1" customWidth="1"/>
    <col min="3081" max="3081" width="2.42578125" style="1" customWidth="1"/>
    <col min="3082" max="3082" width="2.140625" style="1" customWidth="1"/>
    <col min="3083" max="3083" width="5" style="1" customWidth="1"/>
    <col min="3084" max="3084" width="2.5703125" style="1" customWidth="1"/>
    <col min="3085" max="3085" width="8.42578125" style="1" customWidth="1"/>
    <col min="3086" max="3086" width="6" style="1" customWidth="1"/>
    <col min="3087" max="3087" width="1.28515625" style="1" customWidth="1"/>
    <col min="3088" max="3088" width="8.28515625" style="1" customWidth="1"/>
    <col min="3089" max="3089" width="2.85546875" style="1" customWidth="1"/>
    <col min="3090" max="3090" width="3.140625" style="1" customWidth="1"/>
    <col min="3091" max="3091" width="3.85546875" style="1" customWidth="1"/>
    <col min="3092" max="3093" width="8.140625" style="1" customWidth="1"/>
    <col min="3094" max="3096" width="0" style="1" hidden="1" customWidth="1"/>
    <col min="3097" max="3097" width="6.7109375" style="1" customWidth="1"/>
    <col min="3098" max="3098" width="9" style="1" customWidth="1"/>
    <col min="3099" max="3099" width="10" style="1" customWidth="1"/>
    <col min="3100" max="3100" width="9.5703125" style="1" customWidth="1"/>
    <col min="3101" max="3101" width="8.85546875" style="1" customWidth="1"/>
    <col min="3102" max="3102" width="7.5703125" style="1" customWidth="1"/>
    <col min="3103" max="3103" width="7.140625" style="1" customWidth="1"/>
    <col min="3104" max="3105" width="9.140625" style="1" customWidth="1"/>
    <col min="3106" max="3106" width="10.42578125" style="1" customWidth="1"/>
    <col min="3107" max="3107" width="9.42578125" style="1" customWidth="1"/>
    <col min="3108" max="3321" width="9.140625" style="1"/>
    <col min="3322" max="3322" width="0.42578125" style="1" customWidth="1"/>
    <col min="3323" max="3323" width="0.85546875" style="1" customWidth="1"/>
    <col min="3324" max="3324" width="2.140625" style="1" customWidth="1"/>
    <col min="3325" max="3325" width="1.7109375" style="1" customWidth="1"/>
    <col min="3326" max="3326" width="2.42578125" style="1" customWidth="1"/>
    <col min="3327" max="3327" width="12.140625" style="1" customWidth="1"/>
    <col min="3328" max="3328" width="2.140625" style="1" customWidth="1"/>
    <col min="3329" max="3329" width="4.42578125" style="1" customWidth="1"/>
    <col min="3330" max="3330" width="3" style="1" customWidth="1"/>
    <col min="3331" max="3331" width="2.5703125" style="1" customWidth="1"/>
    <col min="3332" max="3332" width="1" style="1" customWidth="1"/>
    <col min="3333" max="3333" width="0.85546875" style="1" customWidth="1"/>
    <col min="3334" max="3336" width="0" style="1" hidden="1" customWidth="1"/>
    <col min="3337" max="3337" width="2.42578125" style="1" customWidth="1"/>
    <col min="3338" max="3338" width="2.140625" style="1" customWidth="1"/>
    <col min="3339" max="3339" width="5" style="1" customWidth="1"/>
    <col min="3340" max="3340" width="2.5703125" style="1" customWidth="1"/>
    <col min="3341" max="3341" width="8.42578125" style="1" customWidth="1"/>
    <col min="3342" max="3342" width="6" style="1" customWidth="1"/>
    <col min="3343" max="3343" width="1.28515625" style="1" customWidth="1"/>
    <col min="3344" max="3344" width="8.28515625" style="1" customWidth="1"/>
    <col min="3345" max="3345" width="2.85546875" style="1" customWidth="1"/>
    <col min="3346" max="3346" width="3.140625" style="1" customWidth="1"/>
    <col min="3347" max="3347" width="3.85546875" style="1" customWidth="1"/>
    <col min="3348" max="3349" width="8.140625" style="1" customWidth="1"/>
    <col min="3350" max="3352" width="0" style="1" hidden="1" customWidth="1"/>
    <col min="3353" max="3353" width="6.7109375" style="1" customWidth="1"/>
    <col min="3354" max="3354" width="9" style="1" customWidth="1"/>
    <col min="3355" max="3355" width="10" style="1" customWidth="1"/>
    <col min="3356" max="3356" width="9.5703125" style="1" customWidth="1"/>
    <col min="3357" max="3357" width="8.85546875" style="1" customWidth="1"/>
    <col min="3358" max="3358" width="7.5703125" style="1" customWidth="1"/>
    <col min="3359" max="3359" width="7.140625" style="1" customWidth="1"/>
    <col min="3360" max="3361" width="9.140625" style="1" customWidth="1"/>
    <col min="3362" max="3362" width="10.42578125" style="1" customWidth="1"/>
    <col min="3363" max="3363" width="9.42578125" style="1" customWidth="1"/>
    <col min="3364" max="3577" width="9.140625" style="1"/>
    <col min="3578" max="3578" width="0.42578125" style="1" customWidth="1"/>
    <col min="3579" max="3579" width="0.85546875" style="1" customWidth="1"/>
    <col min="3580" max="3580" width="2.140625" style="1" customWidth="1"/>
    <col min="3581" max="3581" width="1.7109375" style="1" customWidth="1"/>
    <col min="3582" max="3582" width="2.42578125" style="1" customWidth="1"/>
    <col min="3583" max="3583" width="12.140625" style="1" customWidth="1"/>
    <col min="3584" max="3584" width="2.140625" style="1" customWidth="1"/>
    <col min="3585" max="3585" width="4.42578125" style="1" customWidth="1"/>
    <col min="3586" max="3586" width="3" style="1" customWidth="1"/>
    <col min="3587" max="3587" width="2.5703125" style="1" customWidth="1"/>
    <col min="3588" max="3588" width="1" style="1" customWidth="1"/>
    <col min="3589" max="3589" width="0.85546875" style="1" customWidth="1"/>
    <col min="3590" max="3592" width="0" style="1" hidden="1" customWidth="1"/>
    <col min="3593" max="3593" width="2.42578125" style="1" customWidth="1"/>
    <col min="3594" max="3594" width="2.140625" style="1" customWidth="1"/>
    <col min="3595" max="3595" width="5" style="1" customWidth="1"/>
    <col min="3596" max="3596" width="2.5703125" style="1" customWidth="1"/>
    <col min="3597" max="3597" width="8.42578125" style="1" customWidth="1"/>
    <col min="3598" max="3598" width="6" style="1" customWidth="1"/>
    <col min="3599" max="3599" width="1.28515625" style="1" customWidth="1"/>
    <col min="3600" max="3600" width="8.28515625" style="1" customWidth="1"/>
    <col min="3601" max="3601" width="2.85546875" style="1" customWidth="1"/>
    <col min="3602" max="3602" width="3.140625" style="1" customWidth="1"/>
    <col min="3603" max="3603" width="3.85546875" style="1" customWidth="1"/>
    <col min="3604" max="3605" width="8.140625" style="1" customWidth="1"/>
    <col min="3606" max="3608" width="0" style="1" hidden="1" customWidth="1"/>
    <col min="3609" max="3609" width="6.7109375" style="1" customWidth="1"/>
    <col min="3610" max="3610" width="9" style="1" customWidth="1"/>
    <col min="3611" max="3611" width="10" style="1" customWidth="1"/>
    <col min="3612" max="3612" width="9.5703125" style="1" customWidth="1"/>
    <col min="3613" max="3613" width="8.85546875" style="1" customWidth="1"/>
    <col min="3614" max="3614" width="7.5703125" style="1" customWidth="1"/>
    <col min="3615" max="3615" width="7.140625" style="1" customWidth="1"/>
    <col min="3616" max="3617" width="9.140625" style="1" customWidth="1"/>
    <col min="3618" max="3618" width="10.42578125" style="1" customWidth="1"/>
    <col min="3619" max="3619" width="9.42578125" style="1" customWidth="1"/>
    <col min="3620" max="3833" width="9.140625" style="1"/>
    <col min="3834" max="3834" width="0.42578125" style="1" customWidth="1"/>
    <col min="3835" max="3835" width="0.85546875" style="1" customWidth="1"/>
    <col min="3836" max="3836" width="2.140625" style="1" customWidth="1"/>
    <col min="3837" max="3837" width="1.7109375" style="1" customWidth="1"/>
    <col min="3838" max="3838" width="2.42578125" style="1" customWidth="1"/>
    <col min="3839" max="3839" width="12.140625" style="1" customWidth="1"/>
    <col min="3840" max="3840" width="2.140625" style="1" customWidth="1"/>
    <col min="3841" max="3841" width="4.42578125" style="1" customWidth="1"/>
    <col min="3842" max="3842" width="3" style="1" customWidth="1"/>
    <col min="3843" max="3843" width="2.5703125" style="1" customWidth="1"/>
    <col min="3844" max="3844" width="1" style="1" customWidth="1"/>
    <col min="3845" max="3845" width="0.85546875" style="1" customWidth="1"/>
    <col min="3846" max="3848" width="0" style="1" hidden="1" customWidth="1"/>
    <col min="3849" max="3849" width="2.42578125" style="1" customWidth="1"/>
    <col min="3850" max="3850" width="2.140625" style="1" customWidth="1"/>
    <col min="3851" max="3851" width="5" style="1" customWidth="1"/>
    <col min="3852" max="3852" width="2.5703125" style="1" customWidth="1"/>
    <col min="3853" max="3853" width="8.42578125" style="1" customWidth="1"/>
    <col min="3854" max="3854" width="6" style="1" customWidth="1"/>
    <col min="3855" max="3855" width="1.28515625" style="1" customWidth="1"/>
    <col min="3856" max="3856" width="8.28515625" style="1" customWidth="1"/>
    <col min="3857" max="3857" width="2.85546875" style="1" customWidth="1"/>
    <col min="3858" max="3858" width="3.140625" style="1" customWidth="1"/>
    <col min="3859" max="3859" width="3.85546875" style="1" customWidth="1"/>
    <col min="3860" max="3861" width="8.140625" style="1" customWidth="1"/>
    <col min="3862" max="3864" width="0" style="1" hidden="1" customWidth="1"/>
    <col min="3865" max="3865" width="6.7109375" style="1" customWidth="1"/>
    <col min="3866" max="3866" width="9" style="1" customWidth="1"/>
    <col min="3867" max="3867" width="10" style="1" customWidth="1"/>
    <col min="3868" max="3868" width="9.5703125" style="1" customWidth="1"/>
    <col min="3869" max="3869" width="8.85546875" style="1" customWidth="1"/>
    <col min="3870" max="3870" width="7.5703125" style="1" customWidth="1"/>
    <col min="3871" max="3871" width="7.140625" style="1" customWidth="1"/>
    <col min="3872" max="3873" width="9.140625" style="1" customWidth="1"/>
    <col min="3874" max="3874" width="10.42578125" style="1" customWidth="1"/>
    <col min="3875" max="3875" width="9.42578125" style="1" customWidth="1"/>
    <col min="3876" max="4089" width="9.140625" style="1"/>
    <col min="4090" max="4090" width="0.42578125" style="1" customWidth="1"/>
    <col min="4091" max="4091" width="0.85546875" style="1" customWidth="1"/>
    <col min="4092" max="4092" width="2.140625" style="1" customWidth="1"/>
    <col min="4093" max="4093" width="1.7109375" style="1" customWidth="1"/>
    <col min="4094" max="4094" width="2.42578125" style="1" customWidth="1"/>
    <col min="4095" max="4095" width="12.140625" style="1" customWidth="1"/>
    <col min="4096" max="4096" width="2.140625" style="1" customWidth="1"/>
    <col min="4097" max="4097" width="4.42578125" style="1" customWidth="1"/>
    <col min="4098" max="4098" width="3" style="1" customWidth="1"/>
    <col min="4099" max="4099" width="2.5703125" style="1" customWidth="1"/>
    <col min="4100" max="4100" width="1" style="1" customWidth="1"/>
    <col min="4101" max="4101" width="0.85546875" style="1" customWidth="1"/>
    <col min="4102" max="4104" width="0" style="1" hidden="1" customWidth="1"/>
    <col min="4105" max="4105" width="2.42578125" style="1" customWidth="1"/>
    <col min="4106" max="4106" width="2.140625" style="1" customWidth="1"/>
    <col min="4107" max="4107" width="5" style="1" customWidth="1"/>
    <col min="4108" max="4108" width="2.5703125" style="1" customWidth="1"/>
    <col min="4109" max="4109" width="8.42578125" style="1" customWidth="1"/>
    <col min="4110" max="4110" width="6" style="1" customWidth="1"/>
    <col min="4111" max="4111" width="1.28515625" style="1" customWidth="1"/>
    <col min="4112" max="4112" width="8.28515625" style="1" customWidth="1"/>
    <col min="4113" max="4113" width="2.85546875" style="1" customWidth="1"/>
    <col min="4114" max="4114" width="3.140625" style="1" customWidth="1"/>
    <col min="4115" max="4115" width="3.85546875" style="1" customWidth="1"/>
    <col min="4116" max="4117" width="8.140625" style="1" customWidth="1"/>
    <col min="4118" max="4120" width="0" style="1" hidden="1" customWidth="1"/>
    <col min="4121" max="4121" width="6.7109375" style="1" customWidth="1"/>
    <col min="4122" max="4122" width="9" style="1" customWidth="1"/>
    <col min="4123" max="4123" width="10" style="1" customWidth="1"/>
    <col min="4124" max="4124" width="9.5703125" style="1" customWidth="1"/>
    <col min="4125" max="4125" width="8.85546875" style="1" customWidth="1"/>
    <col min="4126" max="4126" width="7.5703125" style="1" customWidth="1"/>
    <col min="4127" max="4127" width="7.140625" style="1" customWidth="1"/>
    <col min="4128" max="4129" width="9.140625" style="1" customWidth="1"/>
    <col min="4130" max="4130" width="10.42578125" style="1" customWidth="1"/>
    <col min="4131" max="4131" width="9.42578125" style="1" customWidth="1"/>
    <col min="4132" max="4345" width="9.140625" style="1"/>
    <col min="4346" max="4346" width="0.42578125" style="1" customWidth="1"/>
    <col min="4347" max="4347" width="0.85546875" style="1" customWidth="1"/>
    <col min="4348" max="4348" width="2.140625" style="1" customWidth="1"/>
    <col min="4349" max="4349" width="1.7109375" style="1" customWidth="1"/>
    <col min="4350" max="4350" width="2.42578125" style="1" customWidth="1"/>
    <col min="4351" max="4351" width="12.140625" style="1" customWidth="1"/>
    <col min="4352" max="4352" width="2.140625" style="1" customWidth="1"/>
    <col min="4353" max="4353" width="4.42578125" style="1" customWidth="1"/>
    <col min="4354" max="4354" width="3" style="1" customWidth="1"/>
    <col min="4355" max="4355" width="2.5703125" style="1" customWidth="1"/>
    <col min="4356" max="4356" width="1" style="1" customWidth="1"/>
    <col min="4357" max="4357" width="0.85546875" style="1" customWidth="1"/>
    <col min="4358" max="4360" width="0" style="1" hidden="1" customWidth="1"/>
    <col min="4361" max="4361" width="2.42578125" style="1" customWidth="1"/>
    <col min="4362" max="4362" width="2.140625" style="1" customWidth="1"/>
    <col min="4363" max="4363" width="5" style="1" customWidth="1"/>
    <col min="4364" max="4364" width="2.5703125" style="1" customWidth="1"/>
    <col min="4365" max="4365" width="8.42578125" style="1" customWidth="1"/>
    <col min="4366" max="4366" width="6" style="1" customWidth="1"/>
    <col min="4367" max="4367" width="1.28515625" style="1" customWidth="1"/>
    <col min="4368" max="4368" width="8.28515625" style="1" customWidth="1"/>
    <col min="4369" max="4369" width="2.85546875" style="1" customWidth="1"/>
    <col min="4370" max="4370" width="3.140625" style="1" customWidth="1"/>
    <col min="4371" max="4371" width="3.85546875" style="1" customWidth="1"/>
    <col min="4372" max="4373" width="8.140625" style="1" customWidth="1"/>
    <col min="4374" max="4376" width="0" style="1" hidden="1" customWidth="1"/>
    <col min="4377" max="4377" width="6.7109375" style="1" customWidth="1"/>
    <col min="4378" max="4378" width="9" style="1" customWidth="1"/>
    <col min="4379" max="4379" width="10" style="1" customWidth="1"/>
    <col min="4380" max="4380" width="9.5703125" style="1" customWidth="1"/>
    <col min="4381" max="4381" width="8.85546875" style="1" customWidth="1"/>
    <col min="4382" max="4382" width="7.5703125" style="1" customWidth="1"/>
    <col min="4383" max="4383" width="7.140625" style="1" customWidth="1"/>
    <col min="4384" max="4385" width="9.140625" style="1" customWidth="1"/>
    <col min="4386" max="4386" width="10.42578125" style="1" customWidth="1"/>
    <col min="4387" max="4387" width="9.42578125" style="1" customWidth="1"/>
    <col min="4388" max="4601" width="9.140625" style="1"/>
    <col min="4602" max="4602" width="0.42578125" style="1" customWidth="1"/>
    <col min="4603" max="4603" width="0.85546875" style="1" customWidth="1"/>
    <col min="4604" max="4604" width="2.140625" style="1" customWidth="1"/>
    <col min="4605" max="4605" width="1.7109375" style="1" customWidth="1"/>
    <col min="4606" max="4606" width="2.42578125" style="1" customWidth="1"/>
    <col min="4607" max="4607" width="12.140625" style="1" customWidth="1"/>
    <col min="4608" max="4608" width="2.140625" style="1" customWidth="1"/>
    <col min="4609" max="4609" width="4.42578125" style="1" customWidth="1"/>
    <col min="4610" max="4610" width="3" style="1" customWidth="1"/>
    <col min="4611" max="4611" width="2.5703125" style="1" customWidth="1"/>
    <col min="4612" max="4612" width="1" style="1" customWidth="1"/>
    <col min="4613" max="4613" width="0.85546875" style="1" customWidth="1"/>
    <col min="4614" max="4616" width="0" style="1" hidden="1" customWidth="1"/>
    <col min="4617" max="4617" width="2.42578125" style="1" customWidth="1"/>
    <col min="4618" max="4618" width="2.140625" style="1" customWidth="1"/>
    <col min="4619" max="4619" width="5" style="1" customWidth="1"/>
    <col min="4620" max="4620" width="2.5703125" style="1" customWidth="1"/>
    <col min="4621" max="4621" width="8.42578125" style="1" customWidth="1"/>
    <col min="4622" max="4622" width="6" style="1" customWidth="1"/>
    <col min="4623" max="4623" width="1.28515625" style="1" customWidth="1"/>
    <col min="4624" max="4624" width="8.28515625" style="1" customWidth="1"/>
    <col min="4625" max="4625" width="2.85546875" style="1" customWidth="1"/>
    <col min="4626" max="4626" width="3.140625" style="1" customWidth="1"/>
    <col min="4627" max="4627" width="3.85546875" style="1" customWidth="1"/>
    <col min="4628" max="4629" width="8.140625" style="1" customWidth="1"/>
    <col min="4630" max="4632" width="0" style="1" hidden="1" customWidth="1"/>
    <col min="4633" max="4633" width="6.7109375" style="1" customWidth="1"/>
    <col min="4634" max="4634" width="9" style="1" customWidth="1"/>
    <col min="4635" max="4635" width="10" style="1" customWidth="1"/>
    <col min="4636" max="4636" width="9.5703125" style="1" customWidth="1"/>
    <col min="4637" max="4637" width="8.85546875" style="1" customWidth="1"/>
    <col min="4638" max="4638" width="7.5703125" style="1" customWidth="1"/>
    <col min="4639" max="4639" width="7.140625" style="1" customWidth="1"/>
    <col min="4640" max="4641" width="9.140625" style="1" customWidth="1"/>
    <col min="4642" max="4642" width="10.42578125" style="1" customWidth="1"/>
    <col min="4643" max="4643" width="9.42578125" style="1" customWidth="1"/>
    <col min="4644" max="4857" width="9.140625" style="1"/>
    <col min="4858" max="4858" width="0.42578125" style="1" customWidth="1"/>
    <col min="4859" max="4859" width="0.85546875" style="1" customWidth="1"/>
    <col min="4860" max="4860" width="2.140625" style="1" customWidth="1"/>
    <col min="4861" max="4861" width="1.7109375" style="1" customWidth="1"/>
    <col min="4862" max="4862" width="2.42578125" style="1" customWidth="1"/>
    <col min="4863" max="4863" width="12.140625" style="1" customWidth="1"/>
    <col min="4864" max="4864" width="2.140625" style="1" customWidth="1"/>
    <col min="4865" max="4865" width="4.42578125" style="1" customWidth="1"/>
    <col min="4866" max="4866" width="3" style="1" customWidth="1"/>
    <col min="4867" max="4867" width="2.5703125" style="1" customWidth="1"/>
    <col min="4868" max="4868" width="1" style="1" customWidth="1"/>
    <col min="4869" max="4869" width="0.85546875" style="1" customWidth="1"/>
    <col min="4870" max="4872" width="0" style="1" hidden="1" customWidth="1"/>
    <col min="4873" max="4873" width="2.42578125" style="1" customWidth="1"/>
    <col min="4874" max="4874" width="2.140625" style="1" customWidth="1"/>
    <col min="4875" max="4875" width="5" style="1" customWidth="1"/>
    <col min="4876" max="4876" width="2.5703125" style="1" customWidth="1"/>
    <col min="4877" max="4877" width="8.42578125" style="1" customWidth="1"/>
    <col min="4878" max="4878" width="6" style="1" customWidth="1"/>
    <col min="4879" max="4879" width="1.28515625" style="1" customWidth="1"/>
    <col min="4880" max="4880" width="8.28515625" style="1" customWidth="1"/>
    <col min="4881" max="4881" width="2.85546875" style="1" customWidth="1"/>
    <col min="4882" max="4882" width="3.140625" style="1" customWidth="1"/>
    <col min="4883" max="4883" width="3.85546875" style="1" customWidth="1"/>
    <col min="4884" max="4885" width="8.140625" style="1" customWidth="1"/>
    <col min="4886" max="4888" width="0" style="1" hidden="1" customWidth="1"/>
    <col min="4889" max="4889" width="6.7109375" style="1" customWidth="1"/>
    <col min="4890" max="4890" width="9" style="1" customWidth="1"/>
    <col min="4891" max="4891" width="10" style="1" customWidth="1"/>
    <col min="4892" max="4892" width="9.5703125" style="1" customWidth="1"/>
    <col min="4893" max="4893" width="8.85546875" style="1" customWidth="1"/>
    <col min="4894" max="4894" width="7.5703125" style="1" customWidth="1"/>
    <col min="4895" max="4895" width="7.140625" style="1" customWidth="1"/>
    <col min="4896" max="4897" width="9.140625" style="1" customWidth="1"/>
    <col min="4898" max="4898" width="10.42578125" style="1" customWidth="1"/>
    <col min="4899" max="4899" width="9.42578125" style="1" customWidth="1"/>
    <col min="4900" max="5113" width="9.140625" style="1"/>
    <col min="5114" max="5114" width="0.42578125" style="1" customWidth="1"/>
    <col min="5115" max="5115" width="0.85546875" style="1" customWidth="1"/>
    <col min="5116" max="5116" width="2.140625" style="1" customWidth="1"/>
    <col min="5117" max="5117" width="1.7109375" style="1" customWidth="1"/>
    <col min="5118" max="5118" width="2.42578125" style="1" customWidth="1"/>
    <col min="5119" max="5119" width="12.140625" style="1" customWidth="1"/>
    <col min="5120" max="5120" width="2.140625" style="1" customWidth="1"/>
    <col min="5121" max="5121" width="4.42578125" style="1" customWidth="1"/>
    <col min="5122" max="5122" width="3" style="1" customWidth="1"/>
    <col min="5123" max="5123" width="2.5703125" style="1" customWidth="1"/>
    <col min="5124" max="5124" width="1" style="1" customWidth="1"/>
    <col min="5125" max="5125" width="0.85546875" style="1" customWidth="1"/>
    <col min="5126" max="5128" width="0" style="1" hidden="1" customWidth="1"/>
    <col min="5129" max="5129" width="2.42578125" style="1" customWidth="1"/>
    <col min="5130" max="5130" width="2.140625" style="1" customWidth="1"/>
    <col min="5131" max="5131" width="5" style="1" customWidth="1"/>
    <col min="5132" max="5132" width="2.5703125" style="1" customWidth="1"/>
    <col min="5133" max="5133" width="8.42578125" style="1" customWidth="1"/>
    <col min="5134" max="5134" width="6" style="1" customWidth="1"/>
    <col min="5135" max="5135" width="1.28515625" style="1" customWidth="1"/>
    <col min="5136" max="5136" width="8.28515625" style="1" customWidth="1"/>
    <col min="5137" max="5137" width="2.85546875" style="1" customWidth="1"/>
    <col min="5138" max="5138" width="3.140625" style="1" customWidth="1"/>
    <col min="5139" max="5139" width="3.85546875" style="1" customWidth="1"/>
    <col min="5140" max="5141" width="8.140625" style="1" customWidth="1"/>
    <col min="5142" max="5144" width="0" style="1" hidden="1" customWidth="1"/>
    <col min="5145" max="5145" width="6.7109375" style="1" customWidth="1"/>
    <col min="5146" max="5146" width="9" style="1" customWidth="1"/>
    <col min="5147" max="5147" width="10" style="1" customWidth="1"/>
    <col min="5148" max="5148" width="9.5703125" style="1" customWidth="1"/>
    <col min="5149" max="5149" width="8.85546875" style="1" customWidth="1"/>
    <col min="5150" max="5150" width="7.5703125" style="1" customWidth="1"/>
    <col min="5151" max="5151" width="7.140625" style="1" customWidth="1"/>
    <col min="5152" max="5153" width="9.140625" style="1" customWidth="1"/>
    <col min="5154" max="5154" width="10.42578125" style="1" customWidth="1"/>
    <col min="5155" max="5155" width="9.42578125" style="1" customWidth="1"/>
    <col min="5156" max="5369" width="9.140625" style="1"/>
    <col min="5370" max="5370" width="0.42578125" style="1" customWidth="1"/>
    <col min="5371" max="5371" width="0.85546875" style="1" customWidth="1"/>
    <col min="5372" max="5372" width="2.140625" style="1" customWidth="1"/>
    <col min="5373" max="5373" width="1.7109375" style="1" customWidth="1"/>
    <col min="5374" max="5374" width="2.42578125" style="1" customWidth="1"/>
    <col min="5375" max="5375" width="12.140625" style="1" customWidth="1"/>
    <col min="5376" max="5376" width="2.140625" style="1" customWidth="1"/>
    <col min="5377" max="5377" width="4.42578125" style="1" customWidth="1"/>
    <col min="5378" max="5378" width="3" style="1" customWidth="1"/>
    <col min="5379" max="5379" width="2.5703125" style="1" customWidth="1"/>
    <col min="5380" max="5380" width="1" style="1" customWidth="1"/>
    <col min="5381" max="5381" width="0.85546875" style="1" customWidth="1"/>
    <col min="5382" max="5384" width="0" style="1" hidden="1" customWidth="1"/>
    <col min="5385" max="5385" width="2.42578125" style="1" customWidth="1"/>
    <col min="5386" max="5386" width="2.140625" style="1" customWidth="1"/>
    <col min="5387" max="5387" width="5" style="1" customWidth="1"/>
    <col min="5388" max="5388" width="2.5703125" style="1" customWidth="1"/>
    <col min="5389" max="5389" width="8.42578125" style="1" customWidth="1"/>
    <col min="5390" max="5390" width="6" style="1" customWidth="1"/>
    <col min="5391" max="5391" width="1.28515625" style="1" customWidth="1"/>
    <col min="5392" max="5392" width="8.28515625" style="1" customWidth="1"/>
    <col min="5393" max="5393" width="2.85546875" style="1" customWidth="1"/>
    <col min="5394" max="5394" width="3.140625" style="1" customWidth="1"/>
    <col min="5395" max="5395" width="3.85546875" style="1" customWidth="1"/>
    <col min="5396" max="5397" width="8.140625" style="1" customWidth="1"/>
    <col min="5398" max="5400" width="0" style="1" hidden="1" customWidth="1"/>
    <col min="5401" max="5401" width="6.7109375" style="1" customWidth="1"/>
    <col min="5402" max="5402" width="9" style="1" customWidth="1"/>
    <col min="5403" max="5403" width="10" style="1" customWidth="1"/>
    <col min="5404" max="5404" width="9.5703125" style="1" customWidth="1"/>
    <col min="5405" max="5405" width="8.85546875" style="1" customWidth="1"/>
    <col min="5406" max="5406" width="7.5703125" style="1" customWidth="1"/>
    <col min="5407" max="5407" width="7.140625" style="1" customWidth="1"/>
    <col min="5408" max="5409" width="9.140625" style="1" customWidth="1"/>
    <col min="5410" max="5410" width="10.42578125" style="1" customWidth="1"/>
    <col min="5411" max="5411" width="9.42578125" style="1" customWidth="1"/>
    <col min="5412" max="5625" width="9.140625" style="1"/>
    <col min="5626" max="5626" width="0.42578125" style="1" customWidth="1"/>
    <col min="5627" max="5627" width="0.85546875" style="1" customWidth="1"/>
    <col min="5628" max="5628" width="2.140625" style="1" customWidth="1"/>
    <col min="5629" max="5629" width="1.7109375" style="1" customWidth="1"/>
    <col min="5630" max="5630" width="2.42578125" style="1" customWidth="1"/>
    <col min="5631" max="5631" width="12.140625" style="1" customWidth="1"/>
    <col min="5632" max="5632" width="2.140625" style="1" customWidth="1"/>
    <col min="5633" max="5633" width="4.42578125" style="1" customWidth="1"/>
    <col min="5634" max="5634" width="3" style="1" customWidth="1"/>
    <col min="5635" max="5635" width="2.5703125" style="1" customWidth="1"/>
    <col min="5636" max="5636" width="1" style="1" customWidth="1"/>
    <col min="5637" max="5637" width="0.85546875" style="1" customWidth="1"/>
    <col min="5638" max="5640" width="0" style="1" hidden="1" customWidth="1"/>
    <col min="5641" max="5641" width="2.42578125" style="1" customWidth="1"/>
    <col min="5642" max="5642" width="2.140625" style="1" customWidth="1"/>
    <col min="5643" max="5643" width="5" style="1" customWidth="1"/>
    <col min="5644" max="5644" width="2.5703125" style="1" customWidth="1"/>
    <col min="5645" max="5645" width="8.42578125" style="1" customWidth="1"/>
    <col min="5646" max="5646" width="6" style="1" customWidth="1"/>
    <col min="5647" max="5647" width="1.28515625" style="1" customWidth="1"/>
    <col min="5648" max="5648" width="8.28515625" style="1" customWidth="1"/>
    <col min="5649" max="5649" width="2.85546875" style="1" customWidth="1"/>
    <col min="5650" max="5650" width="3.140625" style="1" customWidth="1"/>
    <col min="5651" max="5651" width="3.85546875" style="1" customWidth="1"/>
    <col min="5652" max="5653" width="8.140625" style="1" customWidth="1"/>
    <col min="5654" max="5656" width="0" style="1" hidden="1" customWidth="1"/>
    <col min="5657" max="5657" width="6.7109375" style="1" customWidth="1"/>
    <col min="5658" max="5658" width="9" style="1" customWidth="1"/>
    <col min="5659" max="5659" width="10" style="1" customWidth="1"/>
    <col min="5660" max="5660" width="9.5703125" style="1" customWidth="1"/>
    <col min="5661" max="5661" width="8.85546875" style="1" customWidth="1"/>
    <col min="5662" max="5662" width="7.5703125" style="1" customWidth="1"/>
    <col min="5663" max="5663" width="7.140625" style="1" customWidth="1"/>
    <col min="5664" max="5665" width="9.140625" style="1" customWidth="1"/>
    <col min="5666" max="5666" width="10.42578125" style="1" customWidth="1"/>
    <col min="5667" max="5667" width="9.42578125" style="1" customWidth="1"/>
    <col min="5668" max="5881" width="9.140625" style="1"/>
    <col min="5882" max="5882" width="0.42578125" style="1" customWidth="1"/>
    <col min="5883" max="5883" width="0.85546875" style="1" customWidth="1"/>
    <col min="5884" max="5884" width="2.140625" style="1" customWidth="1"/>
    <col min="5885" max="5885" width="1.7109375" style="1" customWidth="1"/>
    <col min="5886" max="5886" width="2.42578125" style="1" customWidth="1"/>
    <col min="5887" max="5887" width="12.140625" style="1" customWidth="1"/>
    <col min="5888" max="5888" width="2.140625" style="1" customWidth="1"/>
    <col min="5889" max="5889" width="4.42578125" style="1" customWidth="1"/>
    <col min="5890" max="5890" width="3" style="1" customWidth="1"/>
    <col min="5891" max="5891" width="2.5703125" style="1" customWidth="1"/>
    <col min="5892" max="5892" width="1" style="1" customWidth="1"/>
    <col min="5893" max="5893" width="0.85546875" style="1" customWidth="1"/>
    <col min="5894" max="5896" width="0" style="1" hidden="1" customWidth="1"/>
    <col min="5897" max="5897" width="2.42578125" style="1" customWidth="1"/>
    <col min="5898" max="5898" width="2.140625" style="1" customWidth="1"/>
    <col min="5899" max="5899" width="5" style="1" customWidth="1"/>
    <col min="5900" max="5900" width="2.5703125" style="1" customWidth="1"/>
    <col min="5901" max="5901" width="8.42578125" style="1" customWidth="1"/>
    <col min="5902" max="5902" width="6" style="1" customWidth="1"/>
    <col min="5903" max="5903" width="1.28515625" style="1" customWidth="1"/>
    <col min="5904" max="5904" width="8.28515625" style="1" customWidth="1"/>
    <col min="5905" max="5905" width="2.85546875" style="1" customWidth="1"/>
    <col min="5906" max="5906" width="3.140625" style="1" customWidth="1"/>
    <col min="5907" max="5907" width="3.85546875" style="1" customWidth="1"/>
    <col min="5908" max="5909" width="8.140625" style="1" customWidth="1"/>
    <col min="5910" max="5912" width="0" style="1" hidden="1" customWidth="1"/>
    <col min="5913" max="5913" width="6.7109375" style="1" customWidth="1"/>
    <col min="5914" max="5914" width="9" style="1" customWidth="1"/>
    <col min="5915" max="5915" width="10" style="1" customWidth="1"/>
    <col min="5916" max="5916" width="9.5703125" style="1" customWidth="1"/>
    <col min="5917" max="5917" width="8.85546875" style="1" customWidth="1"/>
    <col min="5918" max="5918" width="7.5703125" style="1" customWidth="1"/>
    <col min="5919" max="5919" width="7.140625" style="1" customWidth="1"/>
    <col min="5920" max="5921" width="9.140625" style="1" customWidth="1"/>
    <col min="5922" max="5922" width="10.42578125" style="1" customWidth="1"/>
    <col min="5923" max="5923" width="9.42578125" style="1" customWidth="1"/>
    <col min="5924" max="6137" width="9.140625" style="1"/>
    <col min="6138" max="6138" width="0.42578125" style="1" customWidth="1"/>
    <col min="6139" max="6139" width="0.85546875" style="1" customWidth="1"/>
    <col min="6140" max="6140" width="2.140625" style="1" customWidth="1"/>
    <col min="6141" max="6141" width="1.7109375" style="1" customWidth="1"/>
    <col min="6142" max="6142" width="2.42578125" style="1" customWidth="1"/>
    <col min="6143" max="6143" width="12.140625" style="1" customWidth="1"/>
    <col min="6144" max="6144" width="2.140625" style="1" customWidth="1"/>
    <col min="6145" max="6145" width="4.42578125" style="1" customWidth="1"/>
    <col min="6146" max="6146" width="3" style="1" customWidth="1"/>
    <col min="6147" max="6147" width="2.5703125" style="1" customWidth="1"/>
    <col min="6148" max="6148" width="1" style="1" customWidth="1"/>
    <col min="6149" max="6149" width="0.85546875" style="1" customWidth="1"/>
    <col min="6150" max="6152" width="0" style="1" hidden="1" customWidth="1"/>
    <col min="6153" max="6153" width="2.42578125" style="1" customWidth="1"/>
    <col min="6154" max="6154" width="2.140625" style="1" customWidth="1"/>
    <col min="6155" max="6155" width="5" style="1" customWidth="1"/>
    <col min="6156" max="6156" width="2.5703125" style="1" customWidth="1"/>
    <col min="6157" max="6157" width="8.42578125" style="1" customWidth="1"/>
    <col min="6158" max="6158" width="6" style="1" customWidth="1"/>
    <col min="6159" max="6159" width="1.28515625" style="1" customWidth="1"/>
    <col min="6160" max="6160" width="8.28515625" style="1" customWidth="1"/>
    <col min="6161" max="6161" width="2.85546875" style="1" customWidth="1"/>
    <col min="6162" max="6162" width="3.140625" style="1" customWidth="1"/>
    <col min="6163" max="6163" width="3.85546875" style="1" customWidth="1"/>
    <col min="6164" max="6165" width="8.140625" style="1" customWidth="1"/>
    <col min="6166" max="6168" width="0" style="1" hidden="1" customWidth="1"/>
    <col min="6169" max="6169" width="6.7109375" style="1" customWidth="1"/>
    <col min="6170" max="6170" width="9" style="1" customWidth="1"/>
    <col min="6171" max="6171" width="10" style="1" customWidth="1"/>
    <col min="6172" max="6172" width="9.5703125" style="1" customWidth="1"/>
    <col min="6173" max="6173" width="8.85546875" style="1" customWidth="1"/>
    <col min="6174" max="6174" width="7.5703125" style="1" customWidth="1"/>
    <col min="6175" max="6175" width="7.140625" style="1" customWidth="1"/>
    <col min="6176" max="6177" width="9.140625" style="1" customWidth="1"/>
    <col min="6178" max="6178" width="10.42578125" style="1" customWidth="1"/>
    <col min="6179" max="6179" width="9.42578125" style="1" customWidth="1"/>
    <col min="6180" max="6393" width="9.140625" style="1"/>
    <col min="6394" max="6394" width="0.42578125" style="1" customWidth="1"/>
    <col min="6395" max="6395" width="0.85546875" style="1" customWidth="1"/>
    <col min="6396" max="6396" width="2.140625" style="1" customWidth="1"/>
    <col min="6397" max="6397" width="1.7109375" style="1" customWidth="1"/>
    <col min="6398" max="6398" width="2.42578125" style="1" customWidth="1"/>
    <col min="6399" max="6399" width="12.140625" style="1" customWidth="1"/>
    <col min="6400" max="6400" width="2.140625" style="1" customWidth="1"/>
    <col min="6401" max="6401" width="4.42578125" style="1" customWidth="1"/>
    <col min="6402" max="6402" width="3" style="1" customWidth="1"/>
    <col min="6403" max="6403" width="2.5703125" style="1" customWidth="1"/>
    <col min="6404" max="6404" width="1" style="1" customWidth="1"/>
    <col min="6405" max="6405" width="0.85546875" style="1" customWidth="1"/>
    <col min="6406" max="6408" width="0" style="1" hidden="1" customWidth="1"/>
    <col min="6409" max="6409" width="2.42578125" style="1" customWidth="1"/>
    <col min="6410" max="6410" width="2.140625" style="1" customWidth="1"/>
    <col min="6411" max="6411" width="5" style="1" customWidth="1"/>
    <col min="6412" max="6412" width="2.5703125" style="1" customWidth="1"/>
    <col min="6413" max="6413" width="8.42578125" style="1" customWidth="1"/>
    <col min="6414" max="6414" width="6" style="1" customWidth="1"/>
    <col min="6415" max="6415" width="1.28515625" style="1" customWidth="1"/>
    <col min="6416" max="6416" width="8.28515625" style="1" customWidth="1"/>
    <col min="6417" max="6417" width="2.85546875" style="1" customWidth="1"/>
    <col min="6418" max="6418" width="3.140625" style="1" customWidth="1"/>
    <col min="6419" max="6419" width="3.85546875" style="1" customWidth="1"/>
    <col min="6420" max="6421" width="8.140625" style="1" customWidth="1"/>
    <col min="6422" max="6424" width="0" style="1" hidden="1" customWidth="1"/>
    <col min="6425" max="6425" width="6.7109375" style="1" customWidth="1"/>
    <col min="6426" max="6426" width="9" style="1" customWidth="1"/>
    <col min="6427" max="6427" width="10" style="1" customWidth="1"/>
    <col min="6428" max="6428" width="9.5703125" style="1" customWidth="1"/>
    <col min="6429" max="6429" width="8.85546875" style="1" customWidth="1"/>
    <col min="6430" max="6430" width="7.5703125" style="1" customWidth="1"/>
    <col min="6431" max="6431" width="7.140625" style="1" customWidth="1"/>
    <col min="6432" max="6433" width="9.140625" style="1" customWidth="1"/>
    <col min="6434" max="6434" width="10.42578125" style="1" customWidth="1"/>
    <col min="6435" max="6435" width="9.42578125" style="1" customWidth="1"/>
    <col min="6436" max="6649" width="9.140625" style="1"/>
    <col min="6650" max="6650" width="0.42578125" style="1" customWidth="1"/>
    <col min="6651" max="6651" width="0.85546875" style="1" customWidth="1"/>
    <col min="6652" max="6652" width="2.140625" style="1" customWidth="1"/>
    <col min="6653" max="6653" width="1.7109375" style="1" customWidth="1"/>
    <col min="6654" max="6654" width="2.42578125" style="1" customWidth="1"/>
    <col min="6655" max="6655" width="12.140625" style="1" customWidth="1"/>
    <col min="6656" max="6656" width="2.140625" style="1" customWidth="1"/>
    <col min="6657" max="6657" width="4.42578125" style="1" customWidth="1"/>
    <col min="6658" max="6658" width="3" style="1" customWidth="1"/>
    <col min="6659" max="6659" width="2.5703125" style="1" customWidth="1"/>
    <col min="6660" max="6660" width="1" style="1" customWidth="1"/>
    <col min="6661" max="6661" width="0.85546875" style="1" customWidth="1"/>
    <col min="6662" max="6664" width="0" style="1" hidden="1" customWidth="1"/>
    <col min="6665" max="6665" width="2.42578125" style="1" customWidth="1"/>
    <col min="6666" max="6666" width="2.140625" style="1" customWidth="1"/>
    <col min="6667" max="6667" width="5" style="1" customWidth="1"/>
    <col min="6668" max="6668" width="2.5703125" style="1" customWidth="1"/>
    <col min="6669" max="6669" width="8.42578125" style="1" customWidth="1"/>
    <col min="6670" max="6670" width="6" style="1" customWidth="1"/>
    <col min="6671" max="6671" width="1.28515625" style="1" customWidth="1"/>
    <col min="6672" max="6672" width="8.28515625" style="1" customWidth="1"/>
    <col min="6673" max="6673" width="2.85546875" style="1" customWidth="1"/>
    <col min="6674" max="6674" width="3.140625" style="1" customWidth="1"/>
    <col min="6675" max="6675" width="3.85546875" style="1" customWidth="1"/>
    <col min="6676" max="6677" width="8.140625" style="1" customWidth="1"/>
    <col min="6678" max="6680" width="0" style="1" hidden="1" customWidth="1"/>
    <col min="6681" max="6681" width="6.7109375" style="1" customWidth="1"/>
    <col min="6682" max="6682" width="9" style="1" customWidth="1"/>
    <col min="6683" max="6683" width="10" style="1" customWidth="1"/>
    <col min="6684" max="6684" width="9.5703125" style="1" customWidth="1"/>
    <col min="6685" max="6685" width="8.85546875" style="1" customWidth="1"/>
    <col min="6686" max="6686" width="7.5703125" style="1" customWidth="1"/>
    <col min="6687" max="6687" width="7.140625" style="1" customWidth="1"/>
    <col min="6688" max="6689" width="9.140625" style="1" customWidth="1"/>
    <col min="6690" max="6690" width="10.42578125" style="1" customWidth="1"/>
    <col min="6691" max="6691" width="9.42578125" style="1" customWidth="1"/>
    <col min="6692" max="6905" width="9.140625" style="1"/>
    <col min="6906" max="6906" width="0.42578125" style="1" customWidth="1"/>
    <col min="6907" max="6907" width="0.85546875" style="1" customWidth="1"/>
    <col min="6908" max="6908" width="2.140625" style="1" customWidth="1"/>
    <col min="6909" max="6909" width="1.7109375" style="1" customWidth="1"/>
    <col min="6910" max="6910" width="2.42578125" style="1" customWidth="1"/>
    <col min="6911" max="6911" width="12.140625" style="1" customWidth="1"/>
    <col min="6912" max="6912" width="2.140625" style="1" customWidth="1"/>
    <col min="6913" max="6913" width="4.42578125" style="1" customWidth="1"/>
    <col min="6914" max="6914" width="3" style="1" customWidth="1"/>
    <col min="6915" max="6915" width="2.5703125" style="1" customWidth="1"/>
    <col min="6916" max="6916" width="1" style="1" customWidth="1"/>
    <col min="6917" max="6917" width="0.85546875" style="1" customWidth="1"/>
    <col min="6918" max="6920" width="0" style="1" hidden="1" customWidth="1"/>
    <col min="6921" max="6921" width="2.42578125" style="1" customWidth="1"/>
    <col min="6922" max="6922" width="2.140625" style="1" customWidth="1"/>
    <col min="6923" max="6923" width="5" style="1" customWidth="1"/>
    <col min="6924" max="6924" width="2.5703125" style="1" customWidth="1"/>
    <col min="6925" max="6925" width="8.42578125" style="1" customWidth="1"/>
    <col min="6926" max="6926" width="6" style="1" customWidth="1"/>
    <col min="6927" max="6927" width="1.28515625" style="1" customWidth="1"/>
    <col min="6928" max="6928" width="8.28515625" style="1" customWidth="1"/>
    <col min="6929" max="6929" width="2.85546875" style="1" customWidth="1"/>
    <col min="6930" max="6930" width="3.140625" style="1" customWidth="1"/>
    <col min="6931" max="6931" width="3.85546875" style="1" customWidth="1"/>
    <col min="6932" max="6933" width="8.140625" style="1" customWidth="1"/>
    <col min="6934" max="6936" width="0" style="1" hidden="1" customWidth="1"/>
    <col min="6937" max="6937" width="6.7109375" style="1" customWidth="1"/>
    <col min="6938" max="6938" width="9" style="1" customWidth="1"/>
    <col min="6939" max="6939" width="10" style="1" customWidth="1"/>
    <col min="6940" max="6940" width="9.5703125" style="1" customWidth="1"/>
    <col min="6941" max="6941" width="8.85546875" style="1" customWidth="1"/>
    <col min="6942" max="6942" width="7.5703125" style="1" customWidth="1"/>
    <col min="6943" max="6943" width="7.140625" style="1" customWidth="1"/>
    <col min="6944" max="6945" width="9.140625" style="1" customWidth="1"/>
    <col min="6946" max="6946" width="10.42578125" style="1" customWidth="1"/>
    <col min="6947" max="6947" width="9.42578125" style="1" customWidth="1"/>
    <col min="6948" max="7161" width="9.140625" style="1"/>
    <col min="7162" max="7162" width="0.42578125" style="1" customWidth="1"/>
    <col min="7163" max="7163" width="0.85546875" style="1" customWidth="1"/>
    <col min="7164" max="7164" width="2.140625" style="1" customWidth="1"/>
    <col min="7165" max="7165" width="1.7109375" style="1" customWidth="1"/>
    <col min="7166" max="7166" width="2.42578125" style="1" customWidth="1"/>
    <col min="7167" max="7167" width="12.140625" style="1" customWidth="1"/>
    <col min="7168" max="7168" width="2.140625" style="1" customWidth="1"/>
    <col min="7169" max="7169" width="4.42578125" style="1" customWidth="1"/>
    <col min="7170" max="7170" width="3" style="1" customWidth="1"/>
    <col min="7171" max="7171" width="2.5703125" style="1" customWidth="1"/>
    <col min="7172" max="7172" width="1" style="1" customWidth="1"/>
    <col min="7173" max="7173" width="0.85546875" style="1" customWidth="1"/>
    <col min="7174" max="7176" width="0" style="1" hidden="1" customWidth="1"/>
    <col min="7177" max="7177" width="2.42578125" style="1" customWidth="1"/>
    <col min="7178" max="7178" width="2.140625" style="1" customWidth="1"/>
    <col min="7179" max="7179" width="5" style="1" customWidth="1"/>
    <col min="7180" max="7180" width="2.5703125" style="1" customWidth="1"/>
    <col min="7181" max="7181" width="8.42578125" style="1" customWidth="1"/>
    <col min="7182" max="7182" width="6" style="1" customWidth="1"/>
    <col min="7183" max="7183" width="1.28515625" style="1" customWidth="1"/>
    <col min="7184" max="7184" width="8.28515625" style="1" customWidth="1"/>
    <col min="7185" max="7185" width="2.85546875" style="1" customWidth="1"/>
    <col min="7186" max="7186" width="3.140625" style="1" customWidth="1"/>
    <col min="7187" max="7187" width="3.85546875" style="1" customWidth="1"/>
    <col min="7188" max="7189" width="8.140625" style="1" customWidth="1"/>
    <col min="7190" max="7192" width="0" style="1" hidden="1" customWidth="1"/>
    <col min="7193" max="7193" width="6.7109375" style="1" customWidth="1"/>
    <col min="7194" max="7194" width="9" style="1" customWidth="1"/>
    <col min="7195" max="7195" width="10" style="1" customWidth="1"/>
    <col min="7196" max="7196" width="9.5703125" style="1" customWidth="1"/>
    <col min="7197" max="7197" width="8.85546875" style="1" customWidth="1"/>
    <col min="7198" max="7198" width="7.5703125" style="1" customWidth="1"/>
    <col min="7199" max="7199" width="7.140625" style="1" customWidth="1"/>
    <col min="7200" max="7201" width="9.140625" style="1" customWidth="1"/>
    <col min="7202" max="7202" width="10.42578125" style="1" customWidth="1"/>
    <col min="7203" max="7203" width="9.42578125" style="1" customWidth="1"/>
    <col min="7204" max="7417" width="9.140625" style="1"/>
    <col min="7418" max="7418" width="0.42578125" style="1" customWidth="1"/>
    <col min="7419" max="7419" width="0.85546875" style="1" customWidth="1"/>
    <col min="7420" max="7420" width="2.140625" style="1" customWidth="1"/>
    <col min="7421" max="7421" width="1.7109375" style="1" customWidth="1"/>
    <col min="7422" max="7422" width="2.42578125" style="1" customWidth="1"/>
    <col min="7423" max="7423" width="12.140625" style="1" customWidth="1"/>
    <col min="7424" max="7424" width="2.140625" style="1" customWidth="1"/>
    <col min="7425" max="7425" width="4.42578125" style="1" customWidth="1"/>
    <col min="7426" max="7426" width="3" style="1" customWidth="1"/>
    <col min="7427" max="7427" width="2.5703125" style="1" customWidth="1"/>
    <col min="7428" max="7428" width="1" style="1" customWidth="1"/>
    <col min="7429" max="7429" width="0.85546875" style="1" customWidth="1"/>
    <col min="7430" max="7432" width="0" style="1" hidden="1" customWidth="1"/>
    <col min="7433" max="7433" width="2.42578125" style="1" customWidth="1"/>
    <col min="7434" max="7434" width="2.140625" style="1" customWidth="1"/>
    <col min="7435" max="7435" width="5" style="1" customWidth="1"/>
    <col min="7436" max="7436" width="2.5703125" style="1" customWidth="1"/>
    <col min="7437" max="7437" width="8.42578125" style="1" customWidth="1"/>
    <col min="7438" max="7438" width="6" style="1" customWidth="1"/>
    <col min="7439" max="7439" width="1.28515625" style="1" customWidth="1"/>
    <col min="7440" max="7440" width="8.28515625" style="1" customWidth="1"/>
    <col min="7441" max="7441" width="2.85546875" style="1" customWidth="1"/>
    <col min="7442" max="7442" width="3.140625" style="1" customWidth="1"/>
    <col min="7443" max="7443" width="3.85546875" style="1" customWidth="1"/>
    <col min="7444" max="7445" width="8.140625" style="1" customWidth="1"/>
    <col min="7446" max="7448" width="0" style="1" hidden="1" customWidth="1"/>
    <col min="7449" max="7449" width="6.7109375" style="1" customWidth="1"/>
    <col min="7450" max="7450" width="9" style="1" customWidth="1"/>
    <col min="7451" max="7451" width="10" style="1" customWidth="1"/>
    <col min="7452" max="7452" width="9.5703125" style="1" customWidth="1"/>
    <col min="7453" max="7453" width="8.85546875" style="1" customWidth="1"/>
    <col min="7454" max="7454" width="7.5703125" style="1" customWidth="1"/>
    <col min="7455" max="7455" width="7.140625" style="1" customWidth="1"/>
    <col min="7456" max="7457" width="9.140625" style="1" customWidth="1"/>
    <col min="7458" max="7458" width="10.42578125" style="1" customWidth="1"/>
    <col min="7459" max="7459" width="9.42578125" style="1" customWidth="1"/>
    <col min="7460" max="7673" width="9.140625" style="1"/>
    <col min="7674" max="7674" width="0.42578125" style="1" customWidth="1"/>
    <col min="7675" max="7675" width="0.85546875" style="1" customWidth="1"/>
    <col min="7676" max="7676" width="2.140625" style="1" customWidth="1"/>
    <col min="7677" max="7677" width="1.7109375" style="1" customWidth="1"/>
    <col min="7678" max="7678" width="2.42578125" style="1" customWidth="1"/>
    <col min="7679" max="7679" width="12.140625" style="1" customWidth="1"/>
    <col min="7680" max="7680" width="2.140625" style="1" customWidth="1"/>
    <col min="7681" max="7681" width="4.42578125" style="1" customWidth="1"/>
    <col min="7682" max="7682" width="3" style="1" customWidth="1"/>
    <col min="7683" max="7683" width="2.5703125" style="1" customWidth="1"/>
    <col min="7684" max="7684" width="1" style="1" customWidth="1"/>
    <col min="7685" max="7685" width="0.85546875" style="1" customWidth="1"/>
    <col min="7686" max="7688" width="0" style="1" hidden="1" customWidth="1"/>
    <col min="7689" max="7689" width="2.42578125" style="1" customWidth="1"/>
    <col min="7690" max="7690" width="2.140625" style="1" customWidth="1"/>
    <col min="7691" max="7691" width="5" style="1" customWidth="1"/>
    <col min="7692" max="7692" width="2.5703125" style="1" customWidth="1"/>
    <col min="7693" max="7693" width="8.42578125" style="1" customWidth="1"/>
    <col min="7694" max="7694" width="6" style="1" customWidth="1"/>
    <col min="7695" max="7695" width="1.28515625" style="1" customWidth="1"/>
    <col min="7696" max="7696" width="8.28515625" style="1" customWidth="1"/>
    <col min="7697" max="7697" width="2.85546875" style="1" customWidth="1"/>
    <col min="7698" max="7698" width="3.140625" style="1" customWidth="1"/>
    <col min="7699" max="7699" width="3.85546875" style="1" customWidth="1"/>
    <col min="7700" max="7701" width="8.140625" style="1" customWidth="1"/>
    <col min="7702" max="7704" width="0" style="1" hidden="1" customWidth="1"/>
    <col min="7705" max="7705" width="6.7109375" style="1" customWidth="1"/>
    <col min="7706" max="7706" width="9" style="1" customWidth="1"/>
    <col min="7707" max="7707" width="10" style="1" customWidth="1"/>
    <col min="7708" max="7708" width="9.5703125" style="1" customWidth="1"/>
    <col min="7709" max="7709" width="8.85546875" style="1" customWidth="1"/>
    <col min="7710" max="7710" width="7.5703125" style="1" customWidth="1"/>
    <col min="7711" max="7711" width="7.140625" style="1" customWidth="1"/>
    <col min="7712" max="7713" width="9.140625" style="1" customWidth="1"/>
    <col min="7714" max="7714" width="10.42578125" style="1" customWidth="1"/>
    <col min="7715" max="7715" width="9.42578125" style="1" customWidth="1"/>
    <col min="7716" max="7929" width="9.140625" style="1"/>
    <col min="7930" max="7930" width="0.42578125" style="1" customWidth="1"/>
    <col min="7931" max="7931" width="0.85546875" style="1" customWidth="1"/>
    <col min="7932" max="7932" width="2.140625" style="1" customWidth="1"/>
    <col min="7933" max="7933" width="1.7109375" style="1" customWidth="1"/>
    <col min="7934" max="7934" width="2.42578125" style="1" customWidth="1"/>
    <col min="7935" max="7935" width="12.140625" style="1" customWidth="1"/>
    <col min="7936" max="7936" width="2.140625" style="1" customWidth="1"/>
    <col min="7937" max="7937" width="4.42578125" style="1" customWidth="1"/>
    <col min="7938" max="7938" width="3" style="1" customWidth="1"/>
    <col min="7939" max="7939" width="2.5703125" style="1" customWidth="1"/>
    <col min="7940" max="7940" width="1" style="1" customWidth="1"/>
    <col min="7941" max="7941" width="0.85546875" style="1" customWidth="1"/>
    <col min="7942" max="7944" width="0" style="1" hidden="1" customWidth="1"/>
    <col min="7945" max="7945" width="2.42578125" style="1" customWidth="1"/>
    <col min="7946" max="7946" width="2.140625" style="1" customWidth="1"/>
    <col min="7947" max="7947" width="5" style="1" customWidth="1"/>
    <col min="7948" max="7948" width="2.5703125" style="1" customWidth="1"/>
    <col min="7949" max="7949" width="8.42578125" style="1" customWidth="1"/>
    <col min="7950" max="7950" width="6" style="1" customWidth="1"/>
    <col min="7951" max="7951" width="1.28515625" style="1" customWidth="1"/>
    <col min="7952" max="7952" width="8.28515625" style="1" customWidth="1"/>
    <col min="7953" max="7953" width="2.85546875" style="1" customWidth="1"/>
    <col min="7954" max="7954" width="3.140625" style="1" customWidth="1"/>
    <col min="7955" max="7955" width="3.85546875" style="1" customWidth="1"/>
    <col min="7956" max="7957" width="8.140625" style="1" customWidth="1"/>
    <col min="7958" max="7960" width="0" style="1" hidden="1" customWidth="1"/>
    <col min="7961" max="7961" width="6.7109375" style="1" customWidth="1"/>
    <col min="7962" max="7962" width="9" style="1" customWidth="1"/>
    <col min="7963" max="7963" width="10" style="1" customWidth="1"/>
    <col min="7964" max="7964" width="9.5703125" style="1" customWidth="1"/>
    <col min="7965" max="7965" width="8.85546875" style="1" customWidth="1"/>
    <col min="7966" max="7966" width="7.5703125" style="1" customWidth="1"/>
    <col min="7967" max="7967" width="7.140625" style="1" customWidth="1"/>
    <col min="7968" max="7969" width="9.140625" style="1" customWidth="1"/>
    <col min="7970" max="7970" width="10.42578125" style="1" customWidth="1"/>
    <col min="7971" max="7971" width="9.42578125" style="1" customWidth="1"/>
    <col min="7972" max="8185" width="9.140625" style="1"/>
    <col min="8186" max="8186" width="0.42578125" style="1" customWidth="1"/>
    <col min="8187" max="8187" width="0.85546875" style="1" customWidth="1"/>
    <col min="8188" max="8188" width="2.140625" style="1" customWidth="1"/>
    <col min="8189" max="8189" width="1.7109375" style="1" customWidth="1"/>
    <col min="8190" max="8190" width="2.42578125" style="1" customWidth="1"/>
    <col min="8191" max="8191" width="12.140625" style="1" customWidth="1"/>
    <col min="8192" max="8192" width="2.140625" style="1" customWidth="1"/>
    <col min="8193" max="8193" width="4.42578125" style="1" customWidth="1"/>
    <col min="8194" max="8194" width="3" style="1" customWidth="1"/>
    <col min="8195" max="8195" width="2.5703125" style="1" customWidth="1"/>
    <col min="8196" max="8196" width="1" style="1" customWidth="1"/>
    <col min="8197" max="8197" width="0.85546875" style="1" customWidth="1"/>
    <col min="8198" max="8200" width="0" style="1" hidden="1" customWidth="1"/>
    <col min="8201" max="8201" width="2.42578125" style="1" customWidth="1"/>
    <col min="8202" max="8202" width="2.140625" style="1" customWidth="1"/>
    <col min="8203" max="8203" width="5" style="1" customWidth="1"/>
    <col min="8204" max="8204" width="2.5703125" style="1" customWidth="1"/>
    <col min="8205" max="8205" width="8.42578125" style="1" customWidth="1"/>
    <col min="8206" max="8206" width="6" style="1" customWidth="1"/>
    <col min="8207" max="8207" width="1.28515625" style="1" customWidth="1"/>
    <col min="8208" max="8208" width="8.28515625" style="1" customWidth="1"/>
    <col min="8209" max="8209" width="2.85546875" style="1" customWidth="1"/>
    <col min="8210" max="8210" width="3.140625" style="1" customWidth="1"/>
    <col min="8211" max="8211" width="3.85546875" style="1" customWidth="1"/>
    <col min="8212" max="8213" width="8.140625" style="1" customWidth="1"/>
    <col min="8214" max="8216" width="0" style="1" hidden="1" customWidth="1"/>
    <col min="8217" max="8217" width="6.7109375" style="1" customWidth="1"/>
    <col min="8218" max="8218" width="9" style="1" customWidth="1"/>
    <col min="8219" max="8219" width="10" style="1" customWidth="1"/>
    <col min="8220" max="8220" width="9.5703125" style="1" customWidth="1"/>
    <col min="8221" max="8221" width="8.85546875" style="1" customWidth="1"/>
    <col min="8222" max="8222" width="7.5703125" style="1" customWidth="1"/>
    <col min="8223" max="8223" width="7.140625" style="1" customWidth="1"/>
    <col min="8224" max="8225" width="9.140625" style="1" customWidth="1"/>
    <col min="8226" max="8226" width="10.42578125" style="1" customWidth="1"/>
    <col min="8227" max="8227" width="9.42578125" style="1" customWidth="1"/>
    <col min="8228" max="8441" width="9.140625" style="1"/>
    <col min="8442" max="8442" width="0.42578125" style="1" customWidth="1"/>
    <col min="8443" max="8443" width="0.85546875" style="1" customWidth="1"/>
    <col min="8444" max="8444" width="2.140625" style="1" customWidth="1"/>
    <col min="8445" max="8445" width="1.7109375" style="1" customWidth="1"/>
    <col min="8446" max="8446" width="2.42578125" style="1" customWidth="1"/>
    <col min="8447" max="8447" width="12.140625" style="1" customWidth="1"/>
    <col min="8448" max="8448" width="2.140625" style="1" customWidth="1"/>
    <col min="8449" max="8449" width="4.42578125" style="1" customWidth="1"/>
    <col min="8450" max="8450" width="3" style="1" customWidth="1"/>
    <col min="8451" max="8451" width="2.5703125" style="1" customWidth="1"/>
    <col min="8452" max="8452" width="1" style="1" customWidth="1"/>
    <col min="8453" max="8453" width="0.85546875" style="1" customWidth="1"/>
    <col min="8454" max="8456" width="0" style="1" hidden="1" customWidth="1"/>
    <col min="8457" max="8457" width="2.42578125" style="1" customWidth="1"/>
    <col min="8458" max="8458" width="2.140625" style="1" customWidth="1"/>
    <col min="8459" max="8459" width="5" style="1" customWidth="1"/>
    <col min="8460" max="8460" width="2.5703125" style="1" customWidth="1"/>
    <col min="8461" max="8461" width="8.42578125" style="1" customWidth="1"/>
    <col min="8462" max="8462" width="6" style="1" customWidth="1"/>
    <col min="8463" max="8463" width="1.28515625" style="1" customWidth="1"/>
    <col min="8464" max="8464" width="8.28515625" style="1" customWidth="1"/>
    <col min="8465" max="8465" width="2.85546875" style="1" customWidth="1"/>
    <col min="8466" max="8466" width="3.140625" style="1" customWidth="1"/>
    <col min="8467" max="8467" width="3.85546875" style="1" customWidth="1"/>
    <col min="8468" max="8469" width="8.140625" style="1" customWidth="1"/>
    <col min="8470" max="8472" width="0" style="1" hidden="1" customWidth="1"/>
    <col min="8473" max="8473" width="6.7109375" style="1" customWidth="1"/>
    <col min="8474" max="8474" width="9" style="1" customWidth="1"/>
    <col min="8475" max="8475" width="10" style="1" customWidth="1"/>
    <col min="8476" max="8476" width="9.5703125" style="1" customWidth="1"/>
    <col min="8477" max="8477" width="8.85546875" style="1" customWidth="1"/>
    <col min="8478" max="8478" width="7.5703125" style="1" customWidth="1"/>
    <col min="8479" max="8479" width="7.140625" style="1" customWidth="1"/>
    <col min="8480" max="8481" width="9.140625" style="1" customWidth="1"/>
    <col min="8482" max="8482" width="10.42578125" style="1" customWidth="1"/>
    <col min="8483" max="8483" width="9.42578125" style="1" customWidth="1"/>
    <col min="8484" max="8697" width="9.140625" style="1"/>
    <col min="8698" max="8698" width="0.42578125" style="1" customWidth="1"/>
    <col min="8699" max="8699" width="0.85546875" style="1" customWidth="1"/>
    <col min="8700" max="8700" width="2.140625" style="1" customWidth="1"/>
    <col min="8701" max="8701" width="1.7109375" style="1" customWidth="1"/>
    <col min="8702" max="8702" width="2.42578125" style="1" customWidth="1"/>
    <col min="8703" max="8703" width="12.140625" style="1" customWidth="1"/>
    <col min="8704" max="8704" width="2.140625" style="1" customWidth="1"/>
    <col min="8705" max="8705" width="4.42578125" style="1" customWidth="1"/>
    <col min="8706" max="8706" width="3" style="1" customWidth="1"/>
    <col min="8707" max="8707" width="2.5703125" style="1" customWidth="1"/>
    <col min="8708" max="8708" width="1" style="1" customWidth="1"/>
    <col min="8709" max="8709" width="0.85546875" style="1" customWidth="1"/>
    <col min="8710" max="8712" width="0" style="1" hidden="1" customWidth="1"/>
    <col min="8713" max="8713" width="2.42578125" style="1" customWidth="1"/>
    <col min="8714" max="8714" width="2.140625" style="1" customWidth="1"/>
    <col min="8715" max="8715" width="5" style="1" customWidth="1"/>
    <col min="8716" max="8716" width="2.5703125" style="1" customWidth="1"/>
    <col min="8717" max="8717" width="8.42578125" style="1" customWidth="1"/>
    <col min="8718" max="8718" width="6" style="1" customWidth="1"/>
    <col min="8719" max="8719" width="1.28515625" style="1" customWidth="1"/>
    <col min="8720" max="8720" width="8.28515625" style="1" customWidth="1"/>
    <col min="8721" max="8721" width="2.85546875" style="1" customWidth="1"/>
    <col min="8722" max="8722" width="3.140625" style="1" customWidth="1"/>
    <col min="8723" max="8723" width="3.85546875" style="1" customWidth="1"/>
    <col min="8724" max="8725" width="8.140625" style="1" customWidth="1"/>
    <col min="8726" max="8728" width="0" style="1" hidden="1" customWidth="1"/>
    <col min="8729" max="8729" width="6.7109375" style="1" customWidth="1"/>
    <col min="8730" max="8730" width="9" style="1" customWidth="1"/>
    <col min="8731" max="8731" width="10" style="1" customWidth="1"/>
    <col min="8732" max="8732" width="9.5703125" style="1" customWidth="1"/>
    <col min="8733" max="8733" width="8.85546875" style="1" customWidth="1"/>
    <col min="8734" max="8734" width="7.5703125" style="1" customWidth="1"/>
    <col min="8735" max="8735" width="7.140625" style="1" customWidth="1"/>
    <col min="8736" max="8737" width="9.140625" style="1" customWidth="1"/>
    <col min="8738" max="8738" width="10.42578125" style="1" customWidth="1"/>
    <col min="8739" max="8739" width="9.42578125" style="1" customWidth="1"/>
    <col min="8740" max="8953" width="9.140625" style="1"/>
    <col min="8954" max="8954" width="0.42578125" style="1" customWidth="1"/>
    <col min="8955" max="8955" width="0.85546875" style="1" customWidth="1"/>
    <col min="8956" max="8956" width="2.140625" style="1" customWidth="1"/>
    <col min="8957" max="8957" width="1.7109375" style="1" customWidth="1"/>
    <col min="8958" max="8958" width="2.42578125" style="1" customWidth="1"/>
    <col min="8959" max="8959" width="12.140625" style="1" customWidth="1"/>
    <col min="8960" max="8960" width="2.140625" style="1" customWidth="1"/>
    <col min="8961" max="8961" width="4.42578125" style="1" customWidth="1"/>
    <col min="8962" max="8962" width="3" style="1" customWidth="1"/>
    <col min="8963" max="8963" width="2.5703125" style="1" customWidth="1"/>
    <col min="8964" max="8964" width="1" style="1" customWidth="1"/>
    <col min="8965" max="8965" width="0.85546875" style="1" customWidth="1"/>
    <col min="8966" max="8968" width="0" style="1" hidden="1" customWidth="1"/>
    <col min="8969" max="8969" width="2.42578125" style="1" customWidth="1"/>
    <col min="8970" max="8970" width="2.140625" style="1" customWidth="1"/>
    <col min="8971" max="8971" width="5" style="1" customWidth="1"/>
    <col min="8972" max="8972" width="2.5703125" style="1" customWidth="1"/>
    <col min="8973" max="8973" width="8.42578125" style="1" customWidth="1"/>
    <col min="8974" max="8974" width="6" style="1" customWidth="1"/>
    <col min="8975" max="8975" width="1.28515625" style="1" customWidth="1"/>
    <col min="8976" max="8976" width="8.28515625" style="1" customWidth="1"/>
    <col min="8977" max="8977" width="2.85546875" style="1" customWidth="1"/>
    <col min="8978" max="8978" width="3.140625" style="1" customWidth="1"/>
    <col min="8979" max="8979" width="3.85546875" style="1" customWidth="1"/>
    <col min="8980" max="8981" width="8.140625" style="1" customWidth="1"/>
    <col min="8982" max="8984" width="0" style="1" hidden="1" customWidth="1"/>
    <col min="8985" max="8985" width="6.7109375" style="1" customWidth="1"/>
    <col min="8986" max="8986" width="9" style="1" customWidth="1"/>
    <col min="8987" max="8987" width="10" style="1" customWidth="1"/>
    <col min="8988" max="8988" width="9.5703125" style="1" customWidth="1"/>
    <col min="8989" max="8989" width="8.85546875" style="1" customWidth="1"/>
    <col min="8990" max="8990" width="7.5703125" style="1" customWidth="1"/>
    <col min="8991" max="8991" width="7.140625" style="1" customWidth="1"/>
    <col min="8992" max="8993" width="9.140625" style="1" customWidth="1"/>
    <col min="8994" max="8994" width="10.42578125" style="1" customWidth="1"/>
    <col min="8995" max="8995" width="9.42578125" style="1" customWidth="1"/>
    <col min="8996" max="9209" width="9.140625" style="1"/>
    <col min="9210" max="9210" width="0.42578125" style="1" customWidth="1"/>
    <col min="9211" max="9211" width="0.85546875" style="1" customWidth="1"/>
    <col min="9212" max="9212" width="2.140625" style="1" customWidth="1"/>
    <col min="9213" max="9213" width="1.7109375" style="1" customWidth="1"/>
    <col min="9214" max="9214" width="2.42578125" style="1" customWidth="1"/>
    <col min="9215" max="9215" width="12.140625" style="1" customWidth="1"/>
    <col min="9216" max="9216" width="2.140625" style="1" customWidth="1"/>
    <col min="9217" max="9217" width="4.42578125" style="1" customWidth="1"/>
    <col min="9218" max="9218" width="3" style="1" customWidth="1"/>
    <col min="9219" max="9219" width="2.5703125" style="1" customWidth="1"/>
    <col min="9220" max="9220" width="1" style="1" customWidth="1"/>
    <col min="9221" max="9221" width="0.85546875" style="1" customWidth="1"/>
    <col min="9222" max="9224" width="0" style="1" hidden="1" customWidth="1"/>
    <col min="9225" max="9225" width="2.42578125" style="1" customWidth="1"/>
    <col min="9226" max="9226" width="2.140625" style="1" customWidth="1"/>
    <col min="9227" max="9227" width="5" style="1" customWidth="1"/>
    <col min="9228" max="9228" width="2.5703125" style="1" customWidth="1"/>
    <col min="9229" max="9229" width="8.42578125" style="1" customWidth="1"/>
    <col min="9230" max="9230" width="6" style="1" customWidth="1"/>
    <col min="9231" max="9231" width="1.28515625" style="1" customWidth="1"/>
    <col min="9232" max="9232" width="8.28515625" style="1" customWidth="1"/>
    <col min="9233" max="9233" width="2.85546875" style="1" customWidth="1"/>
    <col min="9234" max="9234" width="3.140625" style="1" customWidth="1"/>
    <col min="9235" max="9235" width="3.85546875" style="1" customWidth="1"/>
    <col min="9236" max="9237" width="8.140625" style="1" customWidth="1"/>
    <col min="9238" max="9240" width="0" style="1" hidden="1" customWidth="1"/>
    <col min="9241" max="9241" width="6.7109375" style="1" customWidth="1"/>
    <col min="9242" max="9242" width="9" style="1" customWidth="1"/>
    <col min="9243" max="9243" width="10" style="1" customWidth="1"/>
    <col min="9244" max="9244" width="9.5703125" style="1" customWidth="1"/>
    <col min="9245" max="9245" width="8.85546875" style="1" customWidth="1"/>
    <col min="9246" max="9246" width="7.5703125" style="1" customWidth="1"/>
    <col min="9247" max="9247" width="7.140625" style="1" customWidth="1"/>
    <col min="9248" max="9249" width="9.140625" style="1" customWidth="1"/>
    <col min="9250" max="9250" width="10.42578125" style="1" customWidth="1"/>
    <col min="9251" max="9251" width="9.42578125" style="1" customWidth="1"/>
    <col min="9252" max="9465" width="9.140625" style="1"/>
    <col min="9466" max="9466" width="0.42578125" style="1" customWidth="1"/>
    <col min="9467" max="9467" width="0.85546875" style="1" customWidth="1"/>
    <col min="9468" max="9468" width="2.140625" style="1" customWidth="1"/>
    <col min="9469" max="9469" width="1.7109375" style="1" customWidth="1"/>
    <col min="9470" max="9470" width="2.42578125" style="1" customWidth="1"/>
    <col min="9471" max="9471" width="12.140625" style="1" customWidth="1"/>
    <col min="9472" max="9472" width="2.140625" style="1" customWidth="1"/>
    <col min="9473" max="9473" width="4.42578125" style="1" customWidth="1"/>
    <col min="9474" max="9474" width="3" style="1" customWidth="1"/>
    <col min="9475" max="9475" width="2.5703125" style="1" customWidth="1"/>
    <col min="9476" max="9476" width="1" style="1" customWidth="1"/>
    <col min="9477" max="9477" width="0.85546875" style="1" customWidth="1"/>
    <col min="9478" max="9480" width="0" style="1" hidden="1" customWidth="1"/>
    <col min="9481" max="9481" width="2.42578125" style="1" customWidth="1"/>
    <col min="9482" max="9482" width="2.140625" style="1" customWidth="1"/>
    <col min="9483" max="9483" width="5" style="1" customWidth="1"/>
    <col min="9484" max="9484" width="2.5703125" style="1" customWidth="1"/>
    <col min="9485" max="9485" width="8.42578125" style="1" customWidth="1"/>
    <col min="9486" max="9486" width="6" style="1" customWidth="1"/>
    <col min="9487" max="9487" width="1.28515625" style="1" customWidth="1"/>
    <col min="9488" max="9488" width="8.28515625" style="1" customWidth="1"/>
    <col min="9489" max="9489" width="2.85546875" style="1" customWidth="1"/>
    <col min="9490" max="9490" width="3.140625" style="1" customWidth="1"/>
    <col min="9491" max="9491" width="3.85546875" style="1" customWidth="1"/>
    <col min="9492" max="9493" width="8.140625" style="1" customWidth="1"/>
    <col min="9494" max="9496" width="0" style="1" hidden="1" customWidth="1"/>
    <col min="9497" max="9497" width="6.7109375" style="1" customWidth="1"/>
    <col min="9498" max="9498" width="9" style="1" customWidth="1"/>
    <col min="9499" max="9499" width="10" style="1" customWidth="1"/>
    <col min="9500" max="9500" width="9.5703125" style="1" customWidth="1"/>
    <col min="9501" max="9501" width="8.85546875" style="1" customWidth="1"/>
    <col min="9502" max="9502" width="7.5703125" style="1" customWidth="1"/>
    <col min="9503" max="9503" width="7.140625" style="1" customWidth="1"/>
    <col min="9504" max="9505" width="9.140625" style="1" customWidth="1"/>
    <col min="9506" max="9506" width="10.42578125" style="1" customWidth="1"/>
    <col min="9507" max="9507" width="9.42578125" style="1" customWidth="1"/>
    <col min="9508" max="9721" width="9.140625" style="1"/>
    <col min="9722" max="9722" width="0.42578125" style="1" customWidth="1"/>
    <col min="9723" max="9723" width="0.85546875" style="1" customWidth="1"/>
    <col min="9724" max="9724" width="2.140625" style="1" customWidth="1"/>
    <col min="9725" max="9725" width="1.7109375" style="1" customWidth="1"/>
    <col min="9726" max="9726" width="2.42578125" style="1" customWidth="1"/>
    <col min="9727" max="9727" width="12.140625" style="1" customWidth="1"/>
    <col min="9728" max="9728" width="2.140625" style="1" customWidth="1"/>
    <col min="9729" max="9729" width="4.42578125" style="1" customWidth="1"/>
    <col min="9730" max="9730" width="3" style="1" customWidth="1"/>
    <col min="9731" max="9731" width="2.5703125" style="1" customWidth="1"/>
    <col min="9732" max="9732" width="1" style="1" customWidth="1"/>
    <col min="9733" max="9733" width="0.85546875" style="1" customWidth="1"/>
    <col min="9734" max="9736" width="0" style="1" hidden="1" customWidth="1"/>
    <col min="9737" max="9737" width="2.42578125" style="1" customWidth="1"/>
    <col min="9738" max="9738" width="2.140625" style="1" customWidth="1"/>
    <col min="9739" max="9739" width="5" style="1" customWidth="1"/>
    <col min="9740" max="9740" width="2.5703125" style="1" customWidth="1"/>
    <col min="9741" max="9741" width="8.42578125" style="1" customWidth="1"/>
    <col min="9742" max="9742" width="6" style="1" customWidth="1"/>
    <col min="9743" max="9743" width="1.28515625" style="1" customWidth="1"/>
    <col min="9744" max="9744" width="8.28515625" style="1" customWidth="1"/>
    <col min="9745" max="9745" width="2.85546875" style="1" customWidth="1"/>
    <col min="9746" max="9746" width="3.140625" style="1" customWidth="1"/>
    <col min="9747" max="9747" width="3.85546875" style="1" customWidth="1"/>
    <col min="9748" max="9749" width="8.140625" style="1" customWidth="1"/>
    <col min="9750" max="9752" width="0" style="1" hidden="1" customWidth="1"/>
    <col min="9753" max="9753" width="6.7109375" style="1" customWidth="1"/>
    <col min="9754" max="9754" width="9" style="1" customWidth="1"/>
    <col min="9755" max="9755" width="10" style="1" customWidth="1"/>
    <col min="9756" max="9756" width="9.5703125" style="1" customWidth="1"/>
    <col min="9757" max="9757" width="8.85546875" style="1" customWidth="1"/>
    <col min="9758" max="9758" width="7.5703125" style="1" customWidth="1"/>
    <col min="9759" max="9759" width="7.140625" style="1" customWidth="1"/>
    <col min="9760" max="9761" width="9.140625" style="1" customWidth="1"/>
    <col min="9762" max="9762" width="10.42578125" style="1" customWidth="1"/>
    <col min="9763" max="9763" width="9.42578125" style="1" customWidth="1"/>
    <col min="9764" max="9977" width="9.140625" style="1"/>
    <col min="9978" max="9978" width="0.42578125" style="1" customWidth="1"/>
    <col min="9979" max="9979" width="0.85546875" style="1" customWidth="1"/>
    <col min="9980" max="9980" width="2.140625" style="1" customWidth="1"/>
    <col min="9981" max="9981" width="1.7109375" style="1" customWidth="1"/>
    <col min="9982" max="9982" width="2.42578125" style="1" customWidth="1"/>
    <col min="9983" max="9983" width="12.140625" style="1" customWidth="1"/>
    <col min="9984" max="9984" width="2.140625" style="1" customWidth="1"/>
    <col min="9985" max="9985" width="4.42578125" style="1" customWidth="1"/>
    <col min="9986" max="9986" width="3" style="1" customWidth="1"/>
    <col min="9987" max="9987" width="2.5703125" style="1" customWidth="1"/>
    <col min="9988" max="9988" width="1" style="1" customWidth="1"/>
    <col min="9989" max="9989" width="0.85546875" style="1" customWidth="1"/>
    <col min="9990" max="9992" width="0" style="1" hidden="1" customWidth="1"/>
    <col min="9993" max="9993" width="2.42578125" style="1" customWidth="1"/>
    <col min="9994" max="9994" width="2.140625" style="1" customWidth="1"/>
    <col min="9995" max="9995" width="5" style="1" customWidth="1"/>
    <col min="9996" max="9996" width="2.5703125" style="1" customWidth="1"/>
    <col min="9997" max="9997" width="8.42578125" style="1" customWidth="1"/>
    <col min="9998" max="9998" width="6" style="1" customWidth="1"/>
    <col min="9999" max="9999" width="1.28515625" style="1" customWidth="1"/>
    <col min="10000" max="10000" width="8.28515625" style="1" customWidth="1"/>
    <col min="10001" max="10001" width="2.85546875" style="1" customWidth="1"/>
    <col min="10002" max="10002" width="3.140625" style="1" customWidth="1"/>
    <col min="10003" max="10003" width="3.85546875" style="1" customWidth="1"/>
    <col min="10004" max="10005" width="8.140625" style="1" customWidth="1"/>
    <col min="10006" max="10008" width="0" style="1" hidden="1" customWidth="1"/>
    <col min="10009" max="10009" width="6.7109375" style="1" customWidth="1"/>
    <col min="10010" max="10010" width="9" style="1" customWidth="1"/>
    <col min="10011" max="10011" width="10" style="1" customWidth="1"/>
    <col min="10012" max="10012" width="9.5703125" style="1" customWidth="1"/>
    <col min="10013" max="10013" width="8.85546875" style="1" customWidth="1"/>
    <col min="10014" max="10014" width="7.5703125" style="1" customWidth="1"/>
    <col min="10015" max="10015" width="7.140625" style="1" customWidth="1"/>
    <col min="10016" max="10017" width="9.140625" style="1" customWidth="1"/>
    <col min="10018" max="10018" width="10.42578125" style="1" customWidth="1"/>
    <col min="10019" max="10019" width="9.42578125" style="1" customWidth="1"/>
    <col min="10020" max="10233" width="9.140625" style="1"/>
    <col min="10234" max="10234" width="0.42578125" style="1" customWidth="1"/>
    <col min="10235" max="10235" width="0.85546875" style="1" customWidth="1"/>
    <col min="10236" max="10236" width="2.140625" style="1" customWidth="1"/>
    <col min="10237" max="10237" width="1.7109375" style="1" customWidth="1"/>
    <col min="10238" max="10238" width="2.42578125" style="1" customWidth="1"/>
    <col min="10239" max="10239" width="12.140625" style="1" customWidth="1"/>
    <col min="10240" max="10240" width="2.140625" style="1" customWidth="1"/>
    <col min="10241" max="10241" width="4.42578125" style="1" customWidth="1"/>
    <col min="10242" max="10242" width="3" style="1" customWidth="1"/>
    <col min="10243" max="10243" width="2.5703125" style="1" customWidth="1"/>
    <col min="10244" max="10244" width="1" style="1" customWidth="1"/>
    <col min="10245" max="10245" width="0.85546875" style="1" customWidth="1"/>
    <col min="10246" max="10248" width="0" style="1" hidden="1" customWidth="1"/>
    <col min="10249" max="10249" width="2.42578125" style="1" customWidth="1"/>
    <col min="10250" max="10250" width="2.140625" style="1" customWidth="1"/>
    <col min="10251" max="10251" width="5" style="1" customWidth="1"/>
    <col min="10252" max="10252" width="2.5703125" style="1" customWidth="1"/>
    <col min="10253" max="10253" width="8.42578125" style="1" customWidth="1"/>
    <col min="10254" max="10254" width="6" style="1" customWidth="1"/>
    <col min="10255" max="10255" width="1.28515625" style="1" customWidth="1"/>
    <col min="10256" max="10256" width="8.28515625" style="1" customWidth="1"/>
    <col min="10257" max="10257" width="2.85546875" style="1" customWidth="1"/>
    <col min="10258" max="10258" width="3.140625" style="1" customWidth="1"/>
    <col min="10259" max="10259" width="3.85546875" style="1" customWidth="1"/>
    <col min="10260" max="10261" width="8.140625" style="1" customWidth="1"/>
    <col min="10262" max="10264" width="0" style="1" hidden="1" customWidth="1"/>
    <col min="10265" max="10265" width="6.7109375" style="1" customWidth="1"/>
    <col min="10266" max="10266" width="9" style="1" customWidth="1"/>
    <col min="10267" max="10267" width="10" style="1" customWidth="1"/>
    <col min="10268" max="10268" width="9.5703125" style="1" customWidth="1"/>
    <col min="10269" max="10269" width="8.85546875" style="1" customWidth="1"/>
    <col min="10270" max="10270" width="7.5703125" style="1" customWidth="1"/>
    <col min="10271" max="10271" width="7.140625" style="1" customWidth="1"/>
    <col min="10272" max="10273" width="9.140625" style="1" customWidth="1"/>
    <col min="10274" max="10274" width="10.42578125" style="1" customWidth="1"/>
    <col min="10275" max="10275" width="9.42578125" style="1" customWidth="1"/>
    <col min="10276" max="10489" width="9.140625" style="1"/>
    <col min="10490" max="10490" width="0.42578125" style="1" customWidth="1"/>
    <col min="10491" max="10491" width="0.85546875" style="1" customWidth="1"/>
    <col min="10492" max="10492" width="2.140625" style="1" customWidth="1"/>
    <col min="10493" max="10493" width="1.7109375" style="1" customWidth="1"/>
    <col min="10494" max="10494" width="2.42578125" style="1" customWidth="1"/>
    <col min="10495" max="10495" width="12.140625" style="1" customWidth="1"/>
    <col min="10496" max="10496" width="2.140625" style="1" customWidth="1"/>
    <col min="10497" max="10497" width="4.42578125" style="1" customWidth="1"/>
    <col min="10498" max="10498" width="3" style="1" customWidth="1"/>
    <col min="10499" max="10499" width="2.5703125" style="1" customWidth="1"/>
    <col min="10500" max="10500" width="1" style="1" customWidth="1"/>
    <col min="10501" max="10501" width="0.85546875" style="1" customWidth="1"/>
    <col min="10502" max="10504" width="0" style="1" hidden="1" customWidth="1"/>
    <col min="10505" max="10505" width="2.42578125" style="1" customWidth="1"/>
    <col min="10506" max="10506" width="2.140625" style="1" customWidth="1"/>
    <col min="10507" max="10507" width="5" style="1" customWidth="1"/>
    <col min="10508" max="10508" width="2.5703125" style="1" customWidth="1"/>
    <col min="10509" max="10509" width="8.42578125" style="1" customWidth="1"/>
    <col min="10510" max="10510" width="6" style="1" customWidth="1"/>
    <col min="10511" max="10511" width="1.28515625" style="1" customWidth="1"/>
    <col min="10512" max="10512" width="8.28515625" style="1" customWidth="1"/>
    <col min="10513" max="10513" width="2.85546875" style="1" customWidth="1"/>
    <col min="10514" max="10514" width="3.140625" style="1" customWidth="1"/>
    <col min="10515" max="10515" width="3.85546875" style="1" customWidth="1"/>
    <col min="10516" max="10517" width="8.140625" style="1" customWidth="1"/>
    <col min="10518" max="10520" width="0" style="1" hidden="1" customWidth="1"/>
    <col min="10521" max="10521" width="6.7109375" style="1" customWidth="1"/>
    <col min="10522" max="10522" width="9" style="1" customWidth="1"/>
    <col min="10523" max="10523" width="10" style="1" customWidth="1"/>
    <col min="10524" max="10524" width="9.5703125" style="1" customWidth="1"/>
    <col min="10525" max="10525" width="8.85546875" style="1" customWidth="1"/>
    <col min="10526" max="10526" width="7.5703125" style="1" customWidth="1"/>
    <col min="10527" max="10527" width="7.140625" style="1" customWidth="1"/>
    <col min="10528" max="10529" width="9.140625" style="1" customWidth="1"/>
    <col min="10530" max="10530" width="10.42578125" style="1" customWidth="1"/>
    <col min="10531" max="10531" width="9.42578125" style="1" customWidth="1"/>
    <col min="10532" max="10745" width="9.140625" style="1"/>
    <col min="10746" max="10746" width="0.42578125" style="1" customWidth="1"/>
    <col min="10747" max="10747" width="0.85546875" style="1" customWidth="1"/>
    <col min="10748" max="10748" width="2.140625" style="1" customWidth="1"/>
    <col min="10749" max="10749" width="1.7109375" style="1" customWidth="1"/>
    <col min="10750" max="10750" width="2.42578125" style="1" customWidth="1"/>
    <col min="10751" max="10751" width="12.140625" style="1" customWidth="1"/>
    <col min="10752" max="10752" width="2.140625" style="1" customWidth="1"/>
    <col min="10753" max="10753" width="4.42578125" style="1" customWidth="1"/>
    <col min="10754" max="10754" width="3" style="1" customWidth="1"/>
    <col min="10755" max="10755" width="2.5703125" style="1" customWidth="1"/>
    <col min="10756" max="10756" width="1" style="1" customWidth="1"/>
    <col min="10757" max="10757" width="0.85546875" style="1" customWidth="1"/>
    <col min="10758" max="10760" width="0" style="1" hidden="1" customWidth="1"/>
    <col min="10761" max="10761" width="2.42578125" style="1" customWidth="1"/>
    <col min="10762" max="10762" width="2.140625" style="1" customWidth="1"/>
    <col min="10763" max="10763" width="5" style="1" customWidth="1"/>
    <col min="10764" max="10764" width="2.5703125" style="1" customWidth="1"/>
    <col min="10765" max="10765" width="8.42578125" style="1" customWidth="1"/>
    <col min="10766" max="10766" width="6" style="1" customWidth="1"/>
    <col min="10767" max="10767" width="1.28515625" style="1" customWidth="1"/>
    <col min="10768" max="10768" width="8.28515625" style="1" customWidth="1"/>
    <col min="10769" max="10769" width="2.85546875" style="1" customWidth="1"/>
    <col min="10770" max="10770" width="3.140625" style="1" customWidth="1"/>
    <col min="10771" max="10771" width="3.85546875" style="1" customWidth="1"/>
    <col min="10772" max="10773" width="8.140625" style="1" customWidth="1"/>
    <col min="10774" max="10776" width="0" style="1" hidden="1" customWidth="1"/>
    <col min="10777" max="10777" width="6.7109375" style="1" customWidth="1"/>
    <col min="10778" max="10778" width="9" style="1" customWidth="1"/>
    <col min="10779" max="10779" width="10" style="1" customWidth="1"/>
    <col min="10780" max="10780" width="9.5703125" style="1" customWidth="1"/>
    <col min="10781" max="10781" width="8.85546875" style="1" customWidth="1"/>
    <col min="10782" max="10782" width="7.5703125" style="1" customWidth="1"/>
    <col min="10783" max="10783" width="7.140625" style="1" customWidth="1"/>
    <col min="10784" max="10785" width="9.140625" style="1" customWidth="1"/>
    <col min="10786" max="10786" width="10.42578125" style="1" customWidth="1"/>
    <col min="10787" max="10787" width="9.42578125" style="1" customWidth="1"/>
    <col min="10788" max="11001" width="9.140625" style="1"/>
    <col min="11002" max="11002" width="0.42578125" style="1" customWidth="1"/>
    <col min="11003" max="11003" width="0.85546875" style="1" customWidth="1"/>
    <col min="11004" max="11004" width="2.140625" style="1" customWidth="1"/>
    <col min="11005" max="11005" width="1.7109375" style="1" customWidth="1"/>
    <col min="11006" max="11006" width="2.42578125" style="1" customWidth="1"/>
    <col min="11007" max="11007" width="12.140625" style="1" customWidth="1"/>
    <col min="11008" max="11008" width="2.140625" style="1" customWidth="1"/>
    <col min="11009" max="11009" width="4.42578125" style="1" customWidth="1"/>
    <col min="11010" max="11010" width="3" style="1" customWidth="1"/>
    <col min="11011" max="11011" width="2.5703125" style="1" customWidth="1"/>
    <col min="11012" max="11012" width="1" style="1" customWidth="1"/>
    <col min="11013" max="11013" width="0.85546875" style="1" customWidth="1"/>
    <col min="11014" max="11016" width="0" style="1" hidden="1" customWidth="1"/>
    <col min="11017" max="11017" width="2.42578125" style="1" customWidth="1"/>
    <col min="11018" max="11018" width="2.140625" style="1" customWidth="1"/>
    <col min="11019" max="11019" width="5" style="1" customWidth="1"/>
    <col min="11020" max="11020" width="2.5703125" style="1" customWidth="1"/>
    <col min="11021" max="11021" width="8.42578125" style="1" customWidth="1"/>
    <col min="11022" max="11022" width="6" style="1" customWidth="1"/>
    <col min="11023" max="11023" width="1.28515625" style="1" customWidth="1"/>
    <col min="11024" max="11024" width="8.28515625" style="1" customWidth="1"/>
    <col min="11025" max="11025" width="2.85546875" style="1" customWidth="1"/>
    <col min="11026" max="11026" width="3.140625" style="1" customWidth="1"/>
    <col min="11027" max="11027" width="3.85546875" style="1" customWidth="1"/>
    <col min="11028" max="11029" width="8.140625" style="1" customWidth="1"/>
    <col min="11030" max="11032" width="0" style="1" hidden="1" customWidth="1"/>
    <col min="11033" max="11033" width="6.7109375" style="1" customWidth="1"/>
    <col min="11034" max="11034" width="9" style="1" customWidth="1"/>
    <col min="11035" max="11035" width="10" style="1" customWidth="1"/>
    <col min="11036" max="11036" width="9.5703125" style="1" customWidth="1"/>
    <col min="11037" max="11037" width="8.85546875" style="1" customWidth="1"/>
    <col min="11038" max="11038" width="7.5703125" style="1" customWidth="1"/>
    <col min="11039" max="11039" width="7.140625" style="1" customWidth="1"/>
    <col min="11040" max="11041" width="9.140625" style="1" customWidth="1"/>
    <col min="11042" max="11042" width="10.42578125" style="1" customWidth="1"/>
    <col min="11043" max="11043" width="9.42578125" style="1" customWidth="1"/>
    <col min="11044" max="11257" width="9.140625" style="1"/>
    <col min="11258" max="11258" width="0.42578125" style="1" customWidth="1"/>
    <col min="11259" max="11259" width="0.85546875" style="1" customWidth="1"/>
    <col min="11260" max="11260" width="2.140625" style="1" customWidth="1"/>
    <col min="11261" max="11261" width="1.7109375" style="1" customWidth="1"/>
    <col min="11262" max="11262" width="2.42578125" style="1" customWidth="1"/>
    <col min="11263" max="11263" width="12.140625" style="1" customWidth="1"/>
    <col min="11264" max="11264" width="2.140625" style="1" customWidth="1"/>
    <col min="11265" max="11265" width="4.42578125" style="1" customWidth="1"/>
    <col min="11266" max="11266" width="3" style="1" customWidth="1"/>
    <col min="11267" max="11267" width="2.5703125" style="1" customWidth="1"/>
    <col min="11268" max="11268" width="1" style="1" customWidth="1"/>
    <col min="11269" max="11269" width="0.85546875" style="1" customWidth="1"/>
    <col min="11270" max="11272" width="0" style="1" hidden="1" customWidth="1"/>
    <col min="11273" max="11273" width="2.42578125" style="1" customWidth="1"/>
    <col min="11274" max="11274" width="2.140625" style="1" customWidth="1"/>
    <col min="11275" max="11275" width="5" style="1" customWidth="1"/>
    <col min="11276" max="11276" width="2.5703125" style="1" customWidth="1"/>
    <col min="11277" max="11277" width="8.42578125" style="1" customWidth="1"/>
    <col min="11278" max="11278" width="6" style="1" customWidth="1"/>
    <col min="11279" max="11279" width="1.28515625" style="1" customWidth="1"/>
    <col min="11280" max="11280" width="8.28515625" style="1" customWidth="1"/>
    <col min="11281" max="11281" width="2.85546875" style="1" customWidth="1"/>
    <col min="11282" max="11282" width="3.140625" style="1" customWidth="1"/>
    <col min="11283" max="11283" width="3.85546875" style="1" customWidth="1"/>
    <col min="11284" max="11285" width="8.140625" style="1" customWidth="1"/>
    <col min="11286" max="11288" width="0" style="1" hidden="1" customWidth="1"/>
    <col min="11289" max="11289" width="6.7109375" style="1" customWidth="1"/>
    <col min="11290" max="11290" width="9" style="1" customWidth="1"/>
    <col min="11291" max="11291" width="10" style="1" customWidth="1"/>
    <col min="11292" max="11292" width="9.5703125" style="1" customWidth="1"/>
    <col min="11293" max="11293" width="8.85546875" style="1" customWidth="1"/>
    <col min="11294" max="11294" width="7.5703125" style="1" customWidth="1"/>
    <col min="11295" max="11295" width="7.140625" style="1" customWidth="1"/>
    <col min="11296" max="11297" width="9.140625" style="1" customWidth="1"/>
    <col min="11298" max="11298" width="10.42578125" style="1" customWidth="1"/>
    <col min="11299" max="11299" width="9.42578125" style="1" customWidth="1"/>
    <col min="11300" max="11513" width="9.140625" style="1"/>
    <col min="11514" max="11514" width="0.42578125" style="1" customWidth="1"/>
    <col min="11515" max="11515" width="0.85546875" style="1" customWidth="1"/>
    <col min="11516" max="11516" width="2.140625" style="1" customWidth="1"/>
    <col min="11517" max="11517" width="1.7109375" style="1" customWidth="1"/>
    <col min="11518" max="11518" width="2.42578125" style="1" customWidth="1"/>
    <col min="11519" max="11519" width="12.140625" style="1" customWidth="1"/>
    <col min="11520" max="11520" width="2.140625" style="1" customWidth="1"/>
    <col min="11521" max="11521" width="4.42578125" style="1" customWidth="1"/>
    <col min="11522" max="11522" width="3" style="1" customWidth="1"/>
    <col min="11523" max="11523" width="2.5703125" style="1" customWidth="1"/>
    <col min="11524" max="11524" width="1" style="1" customWidth="1"/>
    <col min="11525" max="11525" width="0.85546875" style="1" customWidth="1"/>
    <col min="11526" max="11528" width="0" style="1" hidden="1" customWidth="1"/>
    <col min="11529" max="11529" width="2.42578125" style="1" customWidth="1"/>
    <col min="11530" max="11530" width="2.140625" style="1" customWidth="1"/>
    <col min="11531" max="11531" width="5" style="1" customWidth="1"/>
    <col min="11532" max="11532" width="2.5703125" style="1" customWidth="1"/>
    <col min="11533" max="11533" width="8.42578125" style="1" customWidth="1"/>
    <col min="11534" max="11534" width="6" style="1" customWidth="1"/>
    <col min="11535" max="11535" width="1.28515625" style="1" customWidth="1"/>
    <col min="11536" max="11536" width="8.28515625" style="1" customWidth="1"/>
    <col min="11537" max="11537" width="2.85546875" style="1" customWidth="1"/>
    <col min="11538" max="11538" width="3.140625" style="1" customWidth="1"/>
    <col min="11539" max="11539" width="3.85546875" style="1" customWidth="1"/>
    <col min="11540" max="11541" width="8.140625" style="1" customWidth="1"/>
    <col min="11542" max="11544" width="0" style="1" hidden="1" customWidth="1"/>
    <col min="11545" max="11545" width="6.7109375" style="1" customWidth="1"/>
    <col min="11546" max="11546" width="9" style="1" customWidth="1"/>
    <col min="11547" max="11547" width="10" style="1" customWidth="1"/>
    <col min="11548" max="11548" width="9.5703125" style="1" customWidth="1"/>
    <col min="11549" max="11549" width="8.85546875" style="1" customWidth="1"/>
    <col min="11550" max="11550" width="7.5703125" style="1" customWidth="1"/>
    <col min="11551" max="11551" width="7.140625" style="1" customWidth="1"/>
    <col min="11552" max="11553" width="9.140625" style="1" customWidth="1"/>
    <col min="11554" max="11554" width="10.42578125" style="1" customWidth="1"/>
    <col min="11555" max="11555" width="9.42578125" style="1" customWidth="1"/>
    <col min="11556" max="11769" width="9.140625" style="1"/>
    <col min="11770" max="11770" width="0.42578125" style="1" customWidth="1"/>
    <col min="11771" max="11771" width="0.85546875" style="1" customWidth="1"/>
    <col min="11772" max="11772" width="2.140625" style="1" customWidth="1"/>
    <col min="11773" max="11773" width="1.7109375" style="1" customWidth="1"/>
    <col min="11774" max="11774" width="2.42578125" style="1" customWidth="1"/>
    <col min="11775" max="11775" width="12.140625" style="1" customWidth="1"/>
    <col min="11776" max="11776" width="2.140625" style="1" customWidth="1"/>
    <col min="11777" max="11777" width="4.42578125" style="1" customWidth="1"/>
    <col min="11778" max="11778" width="3" style="1" customWidth="1"/>
    <col min="11779" max="11779" width="2.5703125" style="1" customWidth="1"/>
    <col min="11780" max="11780" width="1" style="1" customWidth="1"/>
    <col min="11781" max="11781" width="0.85546875" style="1" customWidth="1"/>
    <col min="11782" max="11784" width="0" style="1" hidden="1" customWidth="1"/>
    <col min="11785" max="11785" width="2.42578125" style="1" customWidth="1"/>
    <col min="11786" max="11786" width="2.140625" style="1" customWidth="1"/>
    <col min="11787" max="11787" width="5" style="1" customWidth="1"/>
    <col min="11788" max="11788" width="2.5703125" style="1" customWidth="1"/>
    <col min="11789" max="11789" width="8.42578125" style="1" customWidth="1"/>
    <col min="11790" max="11790" width="6" style="1" customWidth="1"/>
    <col min="11791" max="11791" width="1.28515625" style="1" customWidth="1"/>
    <col min="11792" max="11792" width="8.28515625" style="1" customWidth="1"/>
    <col min="11793" max="11793" width="2.85546875" style="1" customWidth="1"/>
    <col min="11794" max="11794" width="3.140625" style="1" customWidth="1"/>
    <col min="11795" max="11795" width="3.85546875" style="1" customWidth="1"/>
    <col min="11796" max="11797" width="8.140625" style="1" customWidth="1"/>
    <col min="11798" max="11800" width="0" style="1" hidden="1" customWidth="1"/>
    <col min="11801" max="11801" width="6.7109375" style="1" customWidth="1"/>
    <col min="11802" max="11802" width="9" style="1" customWidth="1"/>
    <col min="11803" max="11803" width="10" style="1" customWidth="1"/>
    <col min="11804" max="11804" width="9.5703125" style="1" customWidth="1"/>
    <col min="11805" max="11805" width="8.85546875" style="1" customWidth="1"/>
    <col min="11806" max="11806" width="7.5703125" style="1" customWidth="1"/>
    <col min="11807" max="11807" width="7.140625" style="1" customWidth="1"/>
    <col min="11808" max="11809" width="9.140625" style="1" customWidth="1"/>
    <col min="11810" max="11810" width="10.42578125" style="1" customWidth="1"/>
    <col min="11811" max="11811" width="9.42578125" style="1" customWidth="1"/>
    <col min="11812" max="12025" width="9.140625" style="1"/>
    <col min="12026" max="12026" width="0.42578125" style="1" customWidth="1"/>
    <col min="12027" max="12027" width="0.85546875" style="1" customWidth="1"/>
    <col min="12028" max="12028" width="2.140625" style="1" customWidth="1"/>
    <col min="12029" max="12029" width="1.7109375" style="1" customWidth="1"/>
    <col min="12030" max="12030" width="2.42578125" style="1" customWidth="1"/>
    <col min="12031" max="12031" width="12.140625" style="1" customWidth="1"/>
    <col min="12032" max="12032" width="2.140625" style="1" customWidth="1"/>
    <col min="12033" max="12033" width="4.42578125" style="1" customWidth="1"/>
    <col min="12034" max="12034" width="3" style="1" customWidth="1"/>
    <col min="12035" max="12035" width="2.5703125" style="1" customWidth="1"/>
    <col min="12036" max="12036" width="1" style="1" customWidth="1"/>
    <col min="12037" max="12037" width="0.85546875" style="1" customWidth="1"/>
    <col min="12038" max="12040" width="0" style="1" hidden="1" customWidth="1"/>
    <col min="12041" max="12041" width="2.42578125" style="1" customWidth="1"/>
    <col min="12042" max="12042" width="2.140625" style="1" customWidth="1"/>
    <col min="12043" max="12043" width="5" style="1" customWidth="1"/>
    <col min="12044" max="12044" width="2.5703125" style="1" customWidth="1"/>
    <col min="12045" max="12045" width="8.42578125" style="1" customWidth="1"/>
    <col min="12046" max="12046" width="6" style="1" customWidth="1"/>
    <col min="12047" max="12047" width="1.28515625" style="1" customWidth="1"/>
    <col min="12048" max="12048" width="8.28515625" style="1" customWidth="1"/>
    <col min="12049" max="12049" width="2.85546875" style="1" customWidth="1"/>
    <col min="12050" max="12050" width="3.140625" style="1" customWidth="1"/>
    <col min="12051" max="12051" width="3.85546875" style="1" customWidth="1"/>
    <col min="12052" max="12053" width="8.140625" style="1" customWidth="1"/>
    <col min="12054" max="12056" width="0" style="1" hidden="1" customWidth="1"/>
    <col min="12057" max="12057" width="6.7109375" style="1" customWidth="1"/>
    <col min="12058" max="12058" width="9" style="1" customWidth="1"/>
    <col min="12059" max="12059" width="10" style="1" customWidth="1"/>
    <col min="12060" max="12060" width="9.5703125" style="1" customWidth="1"/>
    <col min="12061" max="12061" width="8.85546875" style="1" customWidth="1"/>
    <col min="12062" max="12062" width="7.5703125" style="1" customWidth="1"/>
    <col min="12063" max="12063" width="7.140625" style="1" customWidth="1"/>
    <col min="12064" max="12065" width="9.140625" style="1" customWidth="1"/>
    <col min="12066" max="12066" width="10.42578125" style="1" customWidth="1"/>
    <col min="12067" max="12067" width="9.42578125" style="1" customWidth="1"/>
    <col min="12068" max="12281" width="9.140625" style="1"/>
    <col min="12282" max="12282" width="0.42578125" style="1" customWidth="1"/>
    <col min="12283" max="12283" width="0.85546875" style="1" customWidth="1"/>
    <col min="12284" max="12284" width="2.140625" style="1" customWidth="1"/>
    <col min="12285" max="12285" width="1.7109375" style="1" customWidth="1"/>
    <col min="12286" max="12286" width="2.42578125" style="1" customWidth="1"/>
    <col min="12287" max="12287" width="12.140625" style="1" customWidth="1"/>
    <col min="12288" max="12288" width="2.140625" style="1" customWidth="1"/>
    <col min="12289" max="12289" width="4.42578125" style="1" customWidth="1"/>
    <col min="12290" max="12290" width="3" style="1" customWidth="1"/>
    <col min="12291" max="12291" width="2.5703125" style="1" customWidth="1"/>
    <col min="12292" max="12292" width="1" style="1" customWidth="1"/>
    <col min="12293" max="12293" width="0.85546875" style="1" customWidth="1"/>
    <col min="12294" max="12296" width="0" style="1" hidden="1" customWidth="1"/>
    <col min="12297" max="12297" width="2.42578125" style="1" customWidth="1"/>
    <col min="12298" max="12298" width="2.140625" style="1" customWidth="1"/>
    <col min="12299" max="12299" width="5" style="1" customWidth="1"/>
    <col min="12300" max="12300" width="2.5703125" style="1" customWidth="1"/>
    <col min="12301" max="12301" width="8.42578125" style="1" customWidth="1"/>
    <col min="12302" max="12302" width="6" style="1" customWidth="1"/>
    <col min="12303" max="12303" width="1.28515625" style="1" customWidth="1"/>
    <col min="12304" max="12304" width="8.28515625" style="1" customWidth="1"/>
    <col min="12305" max="12305" width="2.85546875" style="1" customWidth="1"/>
    <col min="12306" max="12306" width="3.140625" style="1" customWidth="1"/>
    <col min="12307" max="12307" width="3.85546875" style="1" customWidth="1"/>
    <col min="12308" max="12309" width="8.140625" style="1" customWidth="1"/>
    <col min="12310" max="12312" width="0" style="1" hidden="1" customWidth="1"/>
    <col min="12313" max="12313" width="6.7109375" style="1" customWidth="1"/>
    <col min="12314" max="12314" width="9" style="1" customWidth="1"/>
    <col min="12315" max="12315" width="10" style="1" customWidth="1"/>
    <col min="12316" max="12316" width="9.5703125" style="1" customWidth="1"/>
    <col min="12317" max="12317" width="8.85546875" style="1" customWidth="1"/>
    <col min="12318" max="12318" width="7.5703125" style="1" customWidth="1"/>
    <col min="12319" max="12319" width="7.140625" style="1" customWidth="1"/>
    <col min="12320" max="12321" width="9.140625" style="1" customWidth="1"/>
    <col min="12322" max="12322" width="10.42578125" style="1" customWidth="1"/>
    <col min="12323" max="12323" width="9.42578125" style="1" customWidth="1"/>
    <col min="12324" max="12537" width="9.140625" style="1"/>
    <col min="12538" max="12538" width="0.42578125" style="1" customWidth="1"/>
    <col min="12539" max="12539" width="0.85546875" style="1" customWidth="1"/>
    <col min="12540" max="12540" width="2.140625" style="1" customWidth="1"/>
    <col min="12541" max="12541" width="1.7109375" style="1" customWidth="1"/>
    <col min="12542" max="12542" width="2.42578125" style="1" customWidth="1"/>
    <col min="12543" max="12543" width="12.140625" style="1" customWidth="1"/>
    <col min="12544" max="12544" width="2.140625" style="1" customWidth="1"/>
    <col min="12545" max="12545" width="4.42578125" style="1" customWidth="1"/>
    <col min="12546" max="12546" width="3" style="1" customWidth="1"/>
    <col min="12547" max="12547" width="2.5703125" style="1" customWidth="1"/>
    <col min="12548" max="12548" width="1" style="1" customWidth="1"/>
    <col min="12549" max="12549" width="0.85546875" style="1" customWidth="1"/>
    <col min="12550" max="12552" width="0" style="1" hidden="1" customWidth="1"/>
    <col min="12553" max="12553" width="2.42578125" style="1" customWidth="1"/>
    <col min="12554" max="12554" width="2.140625" style="1" customWidth="1"/>
    <col min="12555" max="12555" width="5" style="1" customWidth="1"/>
    <col min="12556" max="12556" width="2.5703125" style="1" customWidth="1"/>
    <col min="12557" max="12557" width="8.42578125" style="1" customWidth="1"/>
    <col min="12558" max="12558" width="6" style="1" customWidth="1"/>
    <col min="12559" max="12559" width="1.28515625" style="1" customWidth="1"/>
    <col min="12560" max="12560" width="8.28515625" style="1" customWidth="1"/>
    <col min="12561" max="12561" width="2.85546875" style="1" customWidth="1"/>
    <col min="12562" max="12562" width="3.140625" style="1" customWidth="1"/>
    <col min="12563" max="12563" width="3.85546875" style="1" customWidth="1"/>
    <col min="12564" max="12565" width="8.140625" style="1" customWidth="1"/>
    <col min="12566" max="12568" width="0" style="1" hidden="1" customWidth="1"/>
    <col min="12569" max="12569" width="6.7109375" style="1" customWidth="1"/>
    <col min="12570" max="12570" width="9" style="1" customWidth="1"/>
    <col min="12571" max="12571" width="10" style="1" customWidth="1"/>
    <col min="12572" max="12572" width="9.5703125" style="1" customWidth="1"/>
    <col min="12573" max="12573" width="8.85546875" style="1" customWidth="1"/>
    <col min="12574" max="12574" width="7.5703125" style="1" customWidth="1"/>
    <col min="12575" max="12575" width="7.140625" style="1" customWidth="1"/>
    <col min="12576" max="12577" width="9.140625" style="1" customWidth="1"/>
    <col min="12578" max="12578" width="10.42578125" style="1" customWidth="1"/>
    <col min="12579" max="12579" width="9.42578125" style="1" customWidth="1"/>
    <col min="12580" max="12793" width="9.140625" style="1"/>
    <col min="12794" max="12794" width="0.42578125" style="1" customWidth="1"/>
    <col min="12795" max="12795" width="0.85546875" style="1" customWidth="1"/>
    <col min="12796" max="12796" width="2.140625" style="1" customWidth="1"/>
    <col min="12797" max="12797" width="1.7109375" style="1" customWidth="1"/>
    <col min="12798" max="12798" width="2.42578125" style="1" customWidth="1"/>
    <col min="12799" max="12799" width="12.140625" style="1" customWidth="1"/>
    <col min="12800" max="12800" width="2.140625" style="1" customWidth="1"/>
    <col min="12801" max="12801" width="4.42578125" style="1" customWidth="1"/>
    <col min="12802" max="12802" width="3" style="1" customWidth="1"/>
    <col min="12803" max="12803" width="2.5703125" style="1" customWidth="1"/>
    <col min="12804" max="12804" width="1" style="1" customWidth="1"/>
    <col min="12805" max="12805" width="0.85546875" style="1" customWidth="1"/>
    <col min="12806" max="12808" width="0" style="1" hidden="1" customWidth="1"/>
    <col min="12809" max="12809" width="2.42578125" style="1" customWidth="1"/>
    <col min="12810" max="12810" width="2.140625" style="1" customWidth="1"/>
    <col min="12811" max="12811" width="5" style="1" customWidth="1"/>
    <col min="12812" max="12812" width="2.5703125" style="1" customWidth="1"/>
    <col min="12813" max="12813" width="8.42578125" style="1" customWidth="1"/>
    <col min="12814" max="12814" width="6" style="1" customWidth="1"/>
    <col min="12815" max="12815" width="1.28515625" style="1" customWidth="1"/>
    <col min="12816" max="12816" width="8.28515625" style="1" customWidth="1"/>
    <col min="12817" max="12817" width="2.85546875" style="1" customWidth="1"/>
    <col min="12818" max="12818" width="3.140625" style="1" customWidth="1"/>
    <col min="12819" max="12819" width="3.85546875" style="1" customWidth="1"/>
    <col min="12820" max="12821" width="8.140625" style="1" customWidth="1"/>
    <col min="12822" max="12824" width="0" style="1" hidden="1" customWidth="1"/>
    <col min="12825" max="12825" width="6.7109375" style="1" customWidth="1"/>
    <col min="12826" max="12826" width="9" style="1" customWidth="1"/>
    <col min="12827" max="12827" width="10" style="1" customWidth="1"/>
    <col min="12828" max="12828" width="9.5703125" style="1" customWidth="1"/>
    <col min="12829" max="12829" width="8.85546875" style="1" customWidth="1"/>
    <col min="12830" max="12830" width="7.5703125" style="1" customWidth="1"/>
    <col min="12831" max="12831" width="7.140625" style="1" customWidth="1"/>
    <col min="12832" max="12833" width="9.140625" style="1" customWidth="1"/>
    <col min="12834" max="12834" width="10.42578125" style="1" customWidth="1"/>
    <col min="12835" max="12835" width="9.42578125" style="1" customWidth="1"/>
    <col min="12836" max="13049" width="9.140625" style="1"/>
    <col min="13050" max="13050" width="0.42578125" style="1" customWidth="1"/>
    <col min="13051" max="13051" width="0.85546875" style="1" customWidth="1"/>
    <col min="13052" max="13052" width="2.140625" style="1" customWidth="1"/>
    <col min="13053" max="13053" width="1.7109375" style="1" customWidth="1"/>
    <col min="13054" max="13054" width="2.42578125" style="1" customWidth="1"/>
    <col min="13055" max="13055" width="12.140625" style="1" customWidth="1"/>
    <col min="13056" max="13056" width="2.140625" style="1" customWidth="1"/>
    <col min="13057" max="13057" width="4.42578125" style="1" customWidth="1"/>
    <col min="13058" max="13058" width="3" style="1" customWidth="1"/>
    <col min="13059" max="13059" width="2.5703125" style="1" customWidth="1"/>
    <col min="13060" max="13060" width="1" style="1" customWidth="1"/>
    <col min="13061" max="13061" width="0.85546875" style="1" customWidth="1"/>
    <col min="13062" max="13064" width="0" style="1" hidden="1" customWidth="1"/>
    <col min="13065" max="13065" width="2.42578125" style="1" customWidth="1"/>
    <col min="13066" max="13066" width="2.140625" style="1" customWidth="1"/>
    <col min="13067" max="13067" width="5" style="1" customWidth="1"/>
    <col min="13068" max="13068" width="2.5703125" style="1" customWidth="1"/>
    <col min="13069" max="13069" width="8.42578125" style="1" customWidth="1"/>
    <col min="13070" max="13070" width="6" style="1" customWidth="1"/>
    <col min="13071" max="13071" width="1.28515625" style="1" customWidth="1"/>
    <col min="13072" max="13072" width="8.28515625" style="1" customWidth="1"/>
    <col min="13073" max="13073" width="2.85546875" style="1" customWidth="1"/>
    <col min="13074" max="13074" width="3.140625" style="1" customWidth="1"/>
    <col min="13075" max="13075" width="3.85546875" style="1" customWidth="1"/>
    <col min="13076" max="13077" width="8.140625" style="1" customWidth="1"/>
    <col min="13078" max="13080" width="0" style="1" hidden="1" customWidth="1"/>
    <col min="13081" max="13081" width="6.7109375" style="1" customWidth="1"/>
    <col min="13082" max="13082" width="9" style="1" customWidth="1"/>
    <col min="13083" max="13083" width="10" style="1" customWidth="1"/>
    <col min="13084" max="13084" width="9.5703125" style="1" customWidth="1"/>
    <col min="13085" max="13085" width="8.85546875" style="1" customWidth="1"/>
    <col min="13086" max="13086" width="7.5703125" style="1" customWidth="1"/>
    <col min="13087" max="13087" width="7.140625" style="1" customWidth="1"/>
    <col min="13088" max="13089" width="9.140625" style="1" customWidth="1"/>
    <col min="13090" max="13090" width="10.42578125" style="1" customWidth="1"/>
    <col min="13091" max="13091" width="9.42578125" style="1" customWidth="1"/>
    <col min="13092" max="13305" width="9.140625" style="1"/>
    <col min="13306" max="13306" width="0.42578125" style="1" customWidth="1"/>
    <col min="13307" max="13307" width="0.85546875" style="1" customWidth="1"/>
    <col min="13308" max="13308" width="2.140625" style="1" customWidth="1"/>
    <col min="13309" max="13309" width="1.7109375" style="1" customWidth="1"/>
    <col min="13310" max="13310" width="2.42578125" style="1" customWidth="1"/>
    <col min="13311" max="13311" width="12.140625" style="1" customWidth="1"/>
    <col min="13312" max="13312" width="2.140625" style="1" customWidth="1"/>
    <col min="13313" max="13313" width="4.42578125" style="1" customWidth="1"/>
    <col min="13314" max="13314" width="3" style="1" customWidth="1"/>
    <col min="13315" max="13315" width="2.5703125" style="1" customWidth="1"/>
    <col min="13316" max="13316" width="1" style="1" customWidth="1"/>
    <col min="13317" max="13317" width="0.85546875" style="1" customWidth="1"/>
    <col min="13318" max="13320" width="0" style="1" hidden="1" customWidth="1"/>
    <col min="13321" max="13321" width="2.42578125" style="1" customWidth="1"/>
    <col min="13322" max="13322" width="2.140625" style="1" customWidth="1"/>
    <col min="13323" max="13323" width="5" style="1" customWidth="1"/>
    <col min="13324" max="13324" width="2.5703125" style="1" customWidth="1"/>
    <col min="13325" max="13325" width="8.42578125" style="1" customWidth="1"/>
    <col min="13326" max="13326" width="6" style="1" customWidth="1"/>
    <col min="13327" max="13327" width="1.28515625" style="1" customWidth="1"/>
    <col min="13328" max="13328" width="8.28515625" style="1" customWidth="1"/>
    <col min="13329" max="13329" width="2.85546875" style="1" customWidth="1"/>
    <col min="13330" max="13330" width="3.140625" style="1" customWidth="1"/>
    <col min="13331" max="13331" width="3.85546875" style="1" customWidth="1"/>
    <col min="13332" max="13333" width="8.140625" style="1" customWidth="1"/>
    <col min="13334" max="13336" width="0" style="1" hidden="1" customWidth="1"/>
    <col min="13337" max="13337" width="6.7109375" style="1" customWidth="1"/>
    <col min="13338" max="13338" width="9" style="1" customWidth="1"/>
    <col min="13339" max="13339" width="10" style="1" customWidth="1"/>
    <col min="13340" max="13340" width="9.5703125" style="1" customWidth="1"/>
    <col min="13341" max="13341" width="8.85546875" style="1" customWidth="1"/>
    <col min="13342" max="13342" width="7.5703125" style="1" customWidth="1"/>
    <col min="13343" max="13343" width="7.140625" style="1" customWidth="1"/>
    <col min="13344" max="13345" width="9.140625" style="1" customWidth="1"/>
    <col min="13346" max="13346" width="10.42578125" style="1" customWidth="1"/>
    <col min="13347" max="13347" width="9.42578125" style="1" customWidth="1"/>
    <col min="13348" max="13561" width="9.140625" style="1"/>
    <col min="13562" max="13562" width="0.42578125" style="1" customWidth="1"/>
    <col min="13563" max="13563" width="0.85546875" style="1" customWidth="1"/>
    <col min="13564" max="13564" width="2.140625" style="1" customWidth="1"/>
    <col min="13565" max="13565" width="1.7109375" style="1" customWidth="1"/>
    <col min="13566" max="13566" width="2.42578125" style="1" customWidth="1"/>
    <col min="13567" max="13567" width="12.140625" style="1" customWidth="1"/>
    <col min="13568" max="13568" width="2.140625" style="1" customWidth="1"/>
    <col min="13569" max="13569" width="4.42578125" style="1" customWidth="1"/>
    <col min="13570" max="13570" width="3" style="1" customWidth="1"/>
    <col min="13571" max="13571" width="2.5703125" style="1" customWidth="1"/>
    <col min="13572" max="13572" width="1" style="1" customWidth="1"/>
    <col min="13573" max="13573" width="0.85546875" style="1" customWidth="1"/>
    <col min="13574" max="13576" width="0" style="1" hidden="1" customWidth="1"/>
    <col min="13577" max="13577" width="2.42578125" style="1" customWidth="1"/>
    <col min="13578" max="13578" width="2.140625" style="1" customWidth="1"/>
    <col min="13579" max="13579" width="5" style="1" customWidth="1"/>
    <col min="13580" max="13580" width="2.5703125" style="1" customWidth="1"/>
    <col min="13581" max="13581" width="8.42578125" style="1" customWidth="1"/>
    <col min="13582" max="13582" width="6" style="1" customWidth="1"/>
    <col min="13583" max="13583" width="1.28515625" style="1" customWidth="1"/>
    <col min="13584" max="13584" width="8.28515625" style="1" customWidth="1"/>
    <col min="13585" max="13585" width="2.85546875" style="1" customWidth="1"/>
    <col min="13586" max="13586" width="3.140625" style="1" customWidth="1"/>
    <col min="13587" max="13587" width="3.85546875" style="1" customWidth="1"/>
    <col min="13588" max="13589" width="8.140625" style="1" customWidth="1"/>
    <col min="13590" max="13592" width="0" style="1" hidden="1" customWidth="1"/>
    <col min="13593" max="13593" width="6.7109375" style="1" customWidth="1"/>
    <col min="13594" max="13594" width="9" style="1" customWidth="1"/>
    <col min="13595" max="13595" width="10" style="1" customWidth="1"/>
    <col min="13596" max="13596" width="9.5703125" style="1" customWidth="1"/>
    <col min="13597" max="13597" width="8.85546875" style="1" customWidth="1"/>
    <col min="13598" max="13598" width="7.5703125" style="1" customWidth="1"/>
    <col min="13599" max="13599" width="7.140625" style="1" customWidth="1"/>
    <col min="13600" max="13601" width="9.140625" style="1" customWidth="1"/>
    <col min="13602" max="13602" width="10.42578125" style="1" customWidth="1"/>
    <col min="13603" max="13603" width="9.42578125" style="1" customWidth="1"/>
    <col min="13604" max="13817" width="9.140625" style="1"/>
    <col min="13818" max="13818" width="0.42578125" style="1" customWidth="1"/>
    <col min="13819" max="13819" width="0.85546875" style="1" customWidth="1"/>
    <col min="13820" max="13820" width="2.140625" style="1" customWidth="1"/>
    <col min="13821" max="13821" width="1.7109375" style="1" customWidth="1"/>
    <col min="13822" max="13822" width="2.42578125" style="1" customWidth="1"/>
    <col min="13823" max="13823" width="12.140625" style="1" customWidth="1"/>
    <col min="13824" max="13824" width="2.140625" style="1" customWidth="1"/>
    <col min="13825" max="13825" width="4.42578125" style="1" customWidth="1"/>
    <col min="13826" max="13826" width="3" style="1" customWidth="1"/>
    <col min="13827" max="13827" width="2.5703125" style="1" customWidth="1"/>
    <col min="13828" max="13828" width="1" style="1" customWidth="1"/>
    <col min="13829" max="13829" width="0.85546875" style="1" customWidth="1"/>
    <col min="13830" max="13832" width="0" style="1" hidden="1" customWidth="1"/>
    <col min="13833" max="13833" width="2.42578125" style="1" customWidth="1"/>
    <col min="13834" max="13834" width="2.140625" style="1" customWidth="1"/>
    <col min="13835" max="13835" width="5" style="1" customWidth="1"/>
    <col min="13836" max="13836" width="2.5703125" style="1" customWidth="1"/>
    <col min="13837" max="13837" width="8.42578125" style="1" customWidth="1"/>
    <col min="13838" max="13838" width="6" style="1" customWidth="1"/>
    <col min="13839" max="13839" width="1.28515625" style="1" customWidth="1"/>
    <col min="13840" max="13840" width="8.28515625" style="1" customWidth="1"/>
    <col min="13841" max="13841" width="2.85546875" style="1" customWidth="1"/>
    <col min="13842" max="13842" width="3.140625" style="1" customWidth="1"/>
    <col min="13843" max="13843" width="3.85546875" style="1" customWidth="1"/>
    <col min="13844" max="13845" width="8.140625" style="1" customWidth="1"/>
    <col min="13846" max="13848" width="0" style="1" hidden="1" customWidth="1"/>
    <col min="13849" max="13849" width="6.7109375" style="1" customWidth="1"/>
    <col min="13850" max="13850" width="9" style="1" customWidth="1"/>
    <col min="13851" max="13851" width="10" style="1" customWidth="1"/>
    <col min="13852" max="13852" width="9.5703125" style="1" customWidth="1"/>
    <col min="13853" max="13853" width="8.85546875" style="1" customWidth="1"/>
    <col min="13854" max="13854" width="7.5703125" style="1" customWidth="1"/>
    <col min="13855" max="13855" width="7.140625" style="1" customWidth="1"/>
    <col min="13856" max="13857" width="9.140625" style="1" customWidth="1"/>
    <col min="13858" max="13858" width="10.42578125" style="1" customWidth="1"/>
    <col min="13859" max="13859" width="9.42578125" style="1" customWidth="1"/>
    <col min="13860" max="14073" width="9.140625" style="1"/>
    <col min="14074" max="14074" width="0.42578125" style="1" customWidth="1"/>
    <col min="14075" max="14075" width="0.85546875" style="1" customWidth="1"/>
    <col min="14076" max="14076" width="2.140625" style="1" customWidth="1"/>
    <col min="14077" max="14077" width="1.7109375" style="1" customWidth="1"/>
    <col min="14078" max="14078" width="2.42578125" style="1" customWidth="1"/>
    <col min="14079" max="14079" width="12.140625" style="1" customWidth="1"/>
    <col min="14080" max="14080" width="2.140625" style="1" customWidth="1"/>
    <col min="14081" max="14081" width="4.42578125" style="1" customWidth="1"/>
    <col min="14082" max="14082" width="3" style="1" customWidth="1"/>
    <col min="14083" max="14083" width="2.5703125" style="1" customWidth="1"/>
    <col min="14084" max="14084" width="1" style="1" customWidth="1"/>
    <col min="14085" max="14085" width="0.85546875" style="1" customWidth="1"/>
    <col min="14086" max="14088" width="0" style="1" hidden="1" customWidth="1"/>
    <col min="14089" max="14089" width="2.42578125" style="1" customWidth="1"/>
    <col min="14090" max="14090" width="2.140625" style="1" customWidth="1"/>
    <col min="14091" max="14091" width="5" style="1" customWidth="1"/>
    <col min="14092" max="14092" width="2.5703125" style="1" customWidth="1"/>
    <col min="14093" max="14093" width="8.42578125" style="1" customWidth="1"/>
    <col min="14094" max="14094" width="6" style="1" customWidth="1"/>
    <col min="14095" max="14095" width="1.28515625" style="1" customWidth="1"/>
    <col min="14096" max="14096" width="8.28515625" style="1" customWidth="1"/>
    <col min="14097" max="14097" width="2.85546875" style="1" customWidth="1"/>
    <col min="14098" max="14098" width="3.140625" style="1" customWidth="1"/>
    <col min="14099" max="14099" width="3.85546875" style="1" customWidth="1"/>
    <col min="14100" max="14101" width="8.140625" style="1" customWidth="1"/>
    <col min="14102" max="14104" width="0" style="1" hidden="1" customWidth="1"/>
    <col min="14105" max="14105" width="6.7109375" style="1" customWidth="1"/>
    <col min="14106" max="14106" width="9" style="1" customWidth="1"/>
    <col min="14107" max="14107" width="10" style="1" customWidth="1"/>
    <col min="14108" max="14108" width="9.5703125" style="1" customWidth="1"/>
    <col min="14109" max="14109" width="8.85546875" style="1" customWidth="1"/>
    <col min="14110" max="14110" width="7.5703125" style="1" customWidth="1"/>
    <col min="14111" max="14111" width="7.140625" style="1" customWidth="1"/>
    <col min="14112" max="14113" width="9.140625" style="1" customWidth="1"/>
    <col min="14114" max="14114" width="10.42578125" style="1" customWidth="1"/>
    <col min="14115" max="14115" width="9.42578125" style="1" customWidth="1"/>
    <col min="14116" max="14329" width="9.140625" style="1"/>
    <col min="14330" max="14330" width="0.42578125" style="1" customWidth="1"/>
    <col min="14331" max="14331" width="0.85546875" style="1" customWidth="1"/>
    <col min="14332" max="14332" width="2.140625" style="1" customWidth="1"/>
    <col min="14333" max="14333" width="1.7109375" style="1" customWidth="1"/>
    <col min="14334" max="14334" width="2.42578125" style="1" customWidth="1"/>
    <col min="14335" max="14335" width="12.140625" style="1" customWidth="1"/>
    <col min="14336" max="14336" width="2.140625" style="1" customWidth="1"/>
    <col min="14337" max="14337" width="4.42578125" style="1" customWidth="1"/>
    <col min="14338" max="14338" width="3" style="1" customWidth="1"/>
    <col min="14339" max="14339" width="2.5703125" style="1" customWidth="1"/>
    <col min="14340" max="14340" width="1" style="1" customWidth="1"/>
    <col min="14341" max="14341" width="0.85546875" style="1" customWidth="1"/>
    <col min="14342" max="14344" width="0" style="1" hidden="1" customWidth="1"/>
    <col min="14345" max="14345" width="2.42578125" style="1" customWidth="1"/>
    <col min="14346" max="14346" width="2.140625" style="1" customWidth="1"/>
    <col min="14347" max="14347" width="5" style="1" customWidth="1"/>
    <col min="14348" max="14348" width="2.5703125" style="1" customWidth="1"/>
    <col min="14349" max="14349" width="8.42578125" style="1" customWidth="1"/>
    <col min="14350" max="14350" width="6" style="1" customWidth="1"/>
    <col min="14351" max="14351" width="1.28515625" style="1" customWidth="1"/>
    <col min="14352" max="14352" width="8.28515625" style="1" customWidth="1"/>
    <col min="14353" max="14353" width="2.85546875" style="1" customWidth="1"/>
    <col min="14354" max="14354" width="3.140625" style="1" customWidth="1"/>
    <col min="14355" max="14355" width="3.85546875" style="1" customWidth="1"/>
    <col min="14356" max="14357" width="8.140625" style="1" customWidth="1"/>
    <col min="14358" max="14360" width="0" style="1" hidden="1" customWidth="1"/>
    <col min="14361" max="14361" width="6.7109375" style="1" customWidth="1"/>
    <col min="14362" max="14362" width="9" style="1" customWidth="1"/>
    <col min="14363" max="14363" width="10" style="1" customWidth="1"/>
    <col min="14364" max="14364" width="9.5703125" style="1" customWidth="1"/>
    <col min="14365" max="14365" width="8.85546875" style="1" customWidth="1"/>
    <col min="14366" max="14366" width="7.5703125" style="1" customWidth="1"/>
    <col min="14367" max="14367" width="7.140625" style="1" customWidth="1"/>
    <col min="14368" max="14369" width="9.140625" style="1" customWidth="1"/>
    <col min="14370" max="14370" width="10.42578125" style="1" customWidth="1"/>
    <col min="14371" max="14371" width="9.42578125" style="1" customWidth="1"/>
    <col min="14372" max="14585" width="9.140625" style="1"/>
    <col min="14586" max="14586" width="0.42578125" style="1" customWidth="1"/>
    <col min="14587" max="14587" width="0.85546875" style="1" customWidth="1"/>
    <col min="14588" max="14588" width="2.140625" style="1" customWidth="1"/>
    <col min="14589" max="14589" width="1.7109375" style="1" customWidth="1"/>
    <col min="14590" max="14590" width="2.42578125" style="1" customWidth="1"/>
    <col min="14591" max="14591" width="12.140625" style="1" customWidth="1"/>
    <col min="14592" max="14592" width="2.140625" style="1" customWidth="1"/>
    <col min="14593" max="14593" width="4.42578125" style="1" customWidth="1"/>
    <col min="14594" max="14594" width="3" style="1" customWidth="1"/>
    <col min="14595" max="14595" width="2.5703125" style="1" customWidth="1"/>
    <col min="14596" max="14596" width="1" style="1" customWidth="1"/>
    <col min="14597" max="14597" width="0.85546875" style="1" customWidth="1"/>
    <col min="14598" max="14600" width="0" style="1" hidden="1" customWidth="1"/>
    <col min="14601" max="14601" width="2.42578125" style="1" customWidth="1"/>
    <col min="14602" max="14602" width="2.140625" style="1" customWidth="1"/>
    <col min="14603" max="14603" width="5" style="1" customWidth="1"/>
    <col min="14604" max="14604" width="2.5703125" style="1" customWidth="1"/>
    <col min="14605" max="14605" width="8.42578125" style="1" customWidth="1"/>
    <col min="14606" max="14606" width="6" style="1" customWidth="1"/>
    <col min="14607" max="14607" width="1.28515625" style="1" customWidth="1"/>
    <col min="14608" max="14608" width="8.28515625" style="1" customWidth="1"/>
    <col min="14609" max="14609" width="2.85546875" style="1" customWidth="1"/>
    <col min="14610" max="14610" width="3.140625" style="1" customWidth="1"/>
    <col min="14611" max="14611" width="3.85546875" style="1" customWidth="1"/>
    <col min="14612" max="14613" width="8.140625" style="1" customWidth="1"/>
    <col min="14614" max="14616" width="0" style="1" hidden="1" customWidth="1"/>
    <col min="14617" max="14617" width="6.7109375" style="1" customWidth="1"/>
    <col min="14618" max="14618" width="9" style="1" customWidth="1"/>
    <col min="14619" max="14619" width="10" style="1" customWidth="1"/>
    <col min="14620" max="14620" width="9.5703125" style="1" customWidth="1"/>
    <col min="14621" max="14621" width="8.85546875" style="1" customWidth="1"/>
    <col min="14622" max="14622" width="7.5703125" style="1" customWidth="1"/>
    <col min="14623" max="14623" width="7.140625" style="1" customWidth="1"/>
    <col min="14624" max="14625" width="9.140625" style="1" customWidth="1"/>
    <col min="14626" max="14626" width="10.42578125" style="1" customWidth="1"/>
    <col min="14627" max="14627" width="9.42578125" style="1" customWidth="1"/>
    <col min="14628" max="14841" width="9.140625" style="1"/>
    <col min="14842" max="14842" width="0.42578125" style="1" customWidth="1"/>
    <col min="14843" max="14843" width="0.85546875" style="1" customWidth="1"/>
    <col min="14844" max="14844" width="2.140625" style="1" customWidth="1"/>
    <col min="14845" max="14845" width="1.7109375" style="1" customWidth="1"/>
    <col min="14846" max="14846" width="2.42578125" style="1" customWidth="1"/>
    <col min="14847" max="14847" width="12.140625" style="1" customWidth="1"/>
    <col min="14848" max="14848" width="2.140625" style="1" customWidth="1"/>
    <col min="14849" max="14849" width="4.42578125" style="1" customWidth="1"/>
    <col min="14850" max="14850" width="3" style="1" customWidth="1"/>
    <col min="14851" max="14851" width="2.5703125" style="1" customWidth="1"/>
    <col min="14852" max="14852" width="1" style="1" customWidth="1"/>
    <col min="14853" max="14853" width="0.85546875" style="1" customWidth="1"/>
    <col min="14854" max="14856" width="0" style="1" hidden="1" customWidth="1"/>
    <col min="14857" max="14857" width="2.42578125" style="1" customWidth="1"/>
    <col min="14858" max="14858" width="2.140625" style="1" customWidth="1"/>
    <col min="14859" max="14859" width="5" style="1" customWidth="1"/>
    <col min="14860" max="14860" width="2.5703125" style="1" customWidth="1"/>
    <col min="14861" max="14861" width="8.42578125" style="1" customWidth="1"/>
    <col min="14862" max="14862" width="6" style="1" customWidth="1"/>
    <col min="14863" max="14863" width="1.28515625" style="1" customWidth="1"/>
    <col min="14864" max="14864" width="8.28515625" style="1" customWidth="1"/>
    <col min="14865" max="14865" width="2.85546875" style="1" customWidth="1"/>
    <col min="14866" max="14866" width="3.140625" style="1" customWidth="1"/>
    <col min="14867" max="14867" width="3.85546875" style="1" customWidth="1"/>
    <col min="14868" max="14869" width="8.140625" style="1" customWidth="1"/>
    <col min="14870" max="14872" width="0" style="1" hidden="1" customWidth="1"/>
    <col min="14873" max="14873" width="6.7109375" style="1" customWidth="1"/>
    <col min="14874" max="14874" width="9" style="1" customWidth="1"/>
    <col min="14875" max="14875" width="10" style="1" customWidth="1"/>
    <col min="14876" max="14876" width="9.5703125" style="1" customWidth="1"/>
    <col min="14877" max="14877" width="8.85546875" style="1" customWidth="1"/>
    <col min="14878" max="14878" width="7.5703125" style="1" customWidth="1"/>
    <col min="14879" max="14879" width="7.140625" style="1" customWidth="1"/>
    <col min="14880" max="14881" width="9.140625" style="1" customWidth="1"/>
    <col min="14882" max="14882" width="10.42578125" style="1" customWidth="1"/>
    <col min="14883" max="14883" width="9.42578125" style="1" customWidth="1"/>
    <col min="14884" max="15097" width="9.140625" style="1"/>
    <col min="15098" max="15098" width="0.42578125" style="1" customWidth="1"/>
    <col min="15099" max="15099" width="0.85546875" style="1" customWidth="1"/>
    <col min="15100" max="15100" width="2.140625" style="1" customWidth="1"/>
    <col min="15101" max="15101" width="1.7109375" style="1" customWidth="1"/>
    <col min="15102" max="15102" width="2.42578125" style="1" customWidth="1"/>
    <col min="15103" max="15103" width="12.140625" style="1" customWidth="1"/>
    <col min="15104" max="15104" width="2.140625" style="1" customWidth="1"/>
    <col min="15105" max="15105" width="4.42578125" style="1" customWidth="1"/>
    <col min="15106" max="15106" width="3" style="1" customWidth="1"/>
    <col min="15107" max="15107" width="2.5703125" style="1" customWidth="1"/>
    <col min="15108" max="15108" width="1" style="1" customWidth="1"/>
    <col min="15109" max="15109" width="0.85546875" style="1" customWidth="1"/>
    <col min="15110" max="15112" width="0" style="1" hidden="1" customWidth="1"/>
    <col min="15113" max="15113" width="2.42578125" style="1" customWidth="1"/>
    <col min="15114" max="15114" width="2.140625" style="1" customWidth="1"/>
    <col min="15115" max="15115" width="5" style="1" customWidth="1"/>
    <col min="15116" max="15116" width="2.5703125" style="1" customWidth="1"/>
    <col min="15117" max="15117" width="8.42578125" style="1" customWidth="1"/>
    <col min="15118" max="15118" width="6" style="1" customWidth="1"/>
    <col min="15119" max="15119" width="1.28515625" style="1" customWidth="1"/>
    <col min="15120" max="15120" width="8.28515625" style="1" customWidth="1"/>
    <col min="15121" max="15121" width="2.85546875" style="1" customWidth="1"/>
    <col min="15122" max="15122" width="3.140625" style="1" customWidth="1"/>
    <col min="15123" max="15123" width="3.85546875" style="1" customWidth="1"/>
    <col min="15124" max="15125" width="8.140625" style="1" customWidth="1"/>
    <col min="15126" max="15128" width="0" style="1" hidden="1" customWidth="1"/>
    <col min="15129" max="15129" width="6.7109375" style="1" customWidth="1"/>
    <col min="15130" max="15130" width="9" style="1" customWidth="1"/>
    <col min="15131" max="15131" width="10" style="1" customWidth="1"/>
    <col min="15132" max="15132" width="9.5703125" style="1" customWidth="1"/>
    <col min="15133" max="15133" width="8.85546875" style="1" customWidth="1"/>
    <col min="15134" max="15134" width="7.5703125" style="1" customWidth="1"/>
    <col min="15135" max="15135" width="7.140625" style="1" customWidth="1"/>
    <col min="15136" max="15137" width="9.140625" style="1" customWidth="1"/>
    <col min="15138" max="15138" width="10.42578125" style="1" customWidth="1"/>
    <col min="15139" max="15139" width="9.42578125" style="1" customWidth="1"/>
    <col min="15140" max="15353" width="9.140625" style="1"/>
    <col min="15354" max="15354" width="0.42578125" style="1" customWidth="1"/>
    <col min="15355" max="15355" width="0.85546875" style="1" customWidth="1"/>
    <col min="15356" max="15356" width="2.140625" style="1" customWidth="1"/>
    <col min="15357" max="15357" width="1.7109375" style="1" customWidth="1"/>
    <col min="15358" max="15358" width="2.42578125" style="1" customWidth="1"/>
    <col min="15359" max="15359" width="12.140625" style="1" customWidth="1"/>
    <col min="15360" max="15360" width="2.140625" style="1" customWidth="1"/>
    <col min="15361" max="15361" width="4.42578125" style="1" customWidth="1"/>
    <col min="15362" max="15362" width="3" style="1" customWidth="1"/>
    <col min="15363" max="15363" width="2.5703125" style="1" customWidth="1"/>
    <col min="15364" max="15364" width="1" style="1" customWidth="1"/>
    <col min="15365" max="15365" width="0.85546875" style="1" customWidth="1"/>
    <col min="15366" max="15368" width="0" style="1" hidden="1" customWidth="1"/>
    <col min="15369" max="15369" width="2.42578125" style="1" customWidth="1"/>
    <col min="15370" max="15370" width="2.140625" style="1" customWidth="1"/>
    <col min="15371" max="15371" width="5" style="1" customWidth="1"/>
    <col min="15372" max="15372" width="2.5703125" style="1" customWidth="1"/>
    <col min="15373" max="15373" width="8.42578125" style="1" customWidth="1"/>
    <col min="15374" max="15374" width="6" style="1" customWidth="1"/>
    <col min="15375" max="15375" width="1.28515625" style="1" customWidth="1"/>
    <col min="15376" max="15376" width="8.28515625" style="1" customWidth="1"/>
    <col min="15377" max="15377" width="2.85546875" style="1" customWidth="1"/>
    <col min="15378" max="15378" width="3.140625" style="1" customWidth="1"/>
    <col min="15379" max="15379" width="3.85546875" style="1" customWidth="1"/>
    <col min="15380" max="15381" width="8.140625" style="1" customWidth="1"/>
    <col min="15382" max="15384" width="0" style="1" hidden="1" customWidth="1"/>
    <col min="15385" max="15385" width="6.7109375" style="1" customWidth="1"/>
    <col min="15386" max="15386" width="9" style="1" customWidth="1"/>
    <col min="15387" max="15387" width="10" style="1" customWidth="1"/>
    <col min="15388" max="15388" width="9.5703125" style="1" customWidth="1"/>
    <col min="15389" max="15389" width="8.85546875" style="1" customWidth="1"/>
    <col min="15390" max="15390" width="7.5703125" style="1" customWidth="1"/>
    <col min="15391" max="15391" width="7.140625" style="1" customWidth="1"/>
    <col min="15392" max="15393" width="9.140625" style="1" customWidth="1"/>
    <col min="15394" max="15394" width="10.42578125" style="1" customWidth="1"/>
    <col min="15395" max="15395" width="9.42578125" style="1" customWidth="1"/>
    <col min="15396" max="15609" width="9.140625" style="1"/>
    <col min="15610" max="15610" width="0.42578125" style="1" customWidth="1"/>
    <col min="15611" max="15611" width="0.85546875" style="1" customWidth="1"/>
    <col min="15612" max="15612" width="2.140625" style="1" customWidth="1"/>
    <col min="15613" max="15613" width="1.7109375" style="1" customWidth="1"/>
    <col min="15614" max="15614" width="2.42578125" style="1" customWidth="1"/>
    <col min="15615" max="15615" width="12.140625" style="1" customWidth="1"/>
    <col min="15616" max="15616" width="2.140625" style="1" customWidth="1"/>
    <col min="15617" max="15617" width="4.42578125" style="1" customWidth="1"/>
    <col min="15618" max="15618" width="3" style="1" customWidth="1"/>
    <col min="15619" max="15619" width="2.5703125" style="1" customWidth="1"/>
    <col min="15620" max="15620" width="1" style="1" customWidth="1"/>
    <col min="15621" max="15621" width="0.85546875" style="1" customWidth="1"/>
    <col min="15622" max="15624" width="0" style="1" hidden="1" customWidth="1"/>
    <col min="15625" max="15625" width="2.42578125" style="1" customWidth="1"/>
    <col min="15626" max="15626" width="2.140625" style="1" customWidth="1"/>
    <col min="15627" max="15627" width="5" style="1" customWidth="1"/>
    <col min="15628" max="15628" width="2.5703125" style="1" customWidth="1"/>
    <col min="15629" max="15629" width="8.42578125" style="1" customWidth="1"/>
    <col min="15630" max="15630" width="6" style="1" customWidth="1"/>
    <col min="15631" max="15631" width="1.28515625" style="1" customWidth="1"/>
    <col min="15632" max="15632" width="8.28515625" style="1" customWidth="1"/>
    <col min="15633" max="15633" width="2.85546875" style="1" customWidth="1"/>
    <col min="15634" max="15634" width="3.140625" style="1" customWidth="1"/>
    <col min="15635" max="15635" width="3.85546875" style="1" customWidth="1"/>
    <col min="15636" max="15637" width="8.140625" style="1" customWidth="1"/>
    <col min="15638" max="15640" width="0" style="1" hidden="1" customWidth="1"/>
    <col min="15641" max="15641" width="6.7109375" style="1" customWidth="1"/>
    <col min="15642" max="15642" width="9" style="1" customWidth="1"/>
    <col min="15643" max="15643" width="10" style="1" customWidth="1"/>
    <col min="15644" max="15644" width="9.5703125" style="1" customWidth="1"/>
    <col min="15645" max="15645" width="8.85546875" style="1" customWidth="1"/>
    <col min="15646" max="15646" width="7.5703125" style="1" customWidth="1"/>
    <col min="15647" max="15647" width="7.140625" style="1" customWidth="1"/>
    <col min="15648" max="15649" width="9.140625" style="1" customWidth="1"/>
    <col min="15650" max="15650" width="10.42578125" style="1" customWidth="1"/>
    <col min="15651" max="15651" width="9.42578125" style="1" customWidth="1"/>
    <col min="15652" max="15865" width="9.140625" style="1"/>
    <col min="15866" max="15866" width="0.42578125" style="1" customWidth="1"/>
    <col min="15867" max="15867" width="0.85546875" style="1" customWidth="1"/>
    <col min="15868" max="15868" width="2.140625" style="1" customWidth="1"/>
    <col min="15869" max="15869" width="1.7109375" style="1" customWidth="1"/>
    <col min="15870" max="15870" width="2.42578125" style="1" customWidth="1"/>
    <col min="15871" max="15871" width="12.140625" style="1" customWidth="1"/>
    <col min="15872" max="15872" width="2.140625" style="1" customWidth="1"/>
    <col min="15873" max="15873" width="4.42578125" style="1" customWidth="1"/>
    <col min="15874" max="15874" width="3" style="1" customWidth="1"/>
    <col min="15875" max="15875" width="2.5703125" style="1" customWidth="1"/>
    <col min="15876" max="15876" width="1" style="1" customWidth="1"/>
    <col min="15877" max="15877" width="0.85546875" style="1" customWidth="1"/>
    <col min="15878" max="15880" width="0" style="1" hidden="1" customWidth="1"/>
    <col min="15881" max="15881" width="2.42578125" style="1" customWidth="1"/>
    <col min="15882" max="15882" width="2.140625" style="1" customWidth="1"/>
    <col min="15883" max="15883" width="5" style="1" customWidth="1"/>
    <col min="15884" max="15884" width="2.5703125" style="1" customWidth="1"/>
    <col min="15885" max="15885" width="8.42578125" style="1" customWidth="1"/>
    <col min="15886" max="15886" width="6" style="1" customWidth="1"/>
    <col min="15887" max="15887" width="1.28515625" style="1" customWidth="1"/>
    <col min="15888" max="15888" width="8.28515625" style="1" customWidth="1"/>
    <col min="15889" max="15889" width="2.85546875" style="1" customWidth="1"/>
    <col min="15890" max="15890" width="3.140625" style="1" customWidth="1"/>
    <col min="15891" max="15891" width="3.85546875" style="1" customWidth="1"/>
    <col min="15892" max="15893" width="8.140625" style="1" customWidth="1"/>
    <col min="15894" max="15896" width="0" style="1" hidden="1" customWidth="1"/>
    <col min="15897" max="15897" width="6.7109375" style="1" customWidth="1"/>
    <col min="15898" max="15898" width="9" style="1" customWidth="1"/>
    <col min="15899" max="15899" width="10" style="1" customWidth="1"/>
    <col min="15900" max="15900" width="9.5703125" style="1" customWidth="1"/>
    <col min="15901" max="15901" width="8.85546875" style="1" customWidth="1"/>
    <col min="15902" max="15902" width="7.5703125" style="1" customWidth="1"/>
    <col min="15903" max="15903" width="7.140625" style="1" customWidth="1"/>
    <col min="15904" max="15905" width="9.140625" style="1" customWidth="1"/>
    <col min="15906" max="15906" width="10.42578125" style="1" customWidth="1"/>
    <col min="15907" max="15907" width="9.42578125" style="1" customWidth="1"/>
    <col min="15908" max="16121" width="9.140625" style="1"/>
    <col min="16122" max="16122" width="0.42578125" style="1" customWidth="1"/>
    <col min="16123" max="16123" width="0.85546875" style="1" customWidth="1"/>
    <col min="16124" max="16124" width="2.140625" style="1" customWidth="1"/>
    <col min="16125" max="16125" width="1.7109375" style="1" customWidth="1"/>
    <col min="16126" max="16126" width="2.42578125" style="1" customWidth="1"/>
    <col min="16127" max="16127" width="12.140625" style="1" customWidth="1"/>
    <col min="16128" max="16128" width="2.140625" style="1" customWidth="1"/>
    <col min="16129" max="16129" width="4.42578125" style="1" customWidth="1"/>
    <col min="16130" max="16130" width="3" style="1" customWidth="1"/>
    <col min="16131" max="16131" width="2.5703125" style="1" customWidth="1"/>
    <col min="16132" max="16132" width="1" style="1" customWidth="1"/>
    <col min="16133" max="16133" width="0.85546875" style="1" customWidth="1"/>
    <col min="16134" max="16136" width="0" style="1" hidden="1" customWidth="1"/>
    <col min="16137" max="16137" width="2.42578125" style="1" customWidth="1"/>
    <col min="16138" max="16138" width="2.140625" style="1" customWidth="1"/>
    <col min="16139" max="16139" width="5" style="1" customWidth="1"/>
    <col min="16140" max="16140" width="2.5703125" style="1" customWidth="1"/>
    <col min="16141" max="16141" width="8.42578125" style="1" customWidth="1"/>
    <col min="16142" max="16142" width="6" style="1" customWidth="1"/>
    <col min="16143" max="16143" width="1.28515625" style="1" customWidth="1"/>
    <col min="16144" max="16144" width="8.28515625" style="1" customWidth="1"/>
    <col min="16145" max="16145" width="2.85546875" style="1" customWidth="1"/>
    <col min="16146" max="16146" width="3.140625" style="1" customWidth="1"/>
    <col min="16147" max="16147" width="3.85546875" style="1" customWidth="1"/>
    <col min="16148" max="16149" width="8.140625" style="1" customWidth="1"/>
    <col min="16150" max="16152" width="0" style="1" hidden="1" customWidth="1"/>
    <col min="16153" max="16153" width="6.7109375" style="1" customWidth="1"/>
    <col min="16154" max="16154" width="9" style="1" customWidth="1"/>
    <col min="16155" max="16155" width="10" style="1" customWidth="1"/>
    <col min="16156" max="16156" width="9.5703125" style="1" customWidth="1"/>
    <col min="16157" max="16157" width="8.85546875" style="1" customWidth="1"/>
    <col min="16158" max="16158" width="7.5703125" style="1" customWidth="1"/>
    <col min="16159" max="16159" width="7.140625" style="1" customWidth="1"/>
    <col min="16160" max="16161" width="9.140625" style="1" customWidth="1"/>
    <col min="16162" max="16162" width="10.42578125" style="1" customWidth="1"/>
    <col min="16163" max="16163" width="9.42578125" style="1" customWidth="1"/>
    <col min="16164" max="16384" width="9.140625" style="1"/>
  </cols>
  <sheetData>
    <row r="1" spans="1:35" ht="7.35" customHeight="1" x14ac:dyDescent="0.25"/>
    <row r="2" spans="1:35" ht="2.85" customHeight="1" x14ac:dyDescent="0.25">
      <c r="B2" s="64" t="s">
        <v>45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36"/>
      <c r="AG2" s="36"/>
    </row>
    <row r="3" spans="1:35" ht="35.25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36"/>
      <c r="AG3" s="36"/>
    </row>
    <row r="4" spans="1:35" ht="4.3499999999999996" customHeight="1" x14ac:dyDescent="0.25"/>
    <row r="5" spans="1:35" ht="12.95" customHeight="1" x14ac:dyDescent="0.25">
      <c r="B5" s="65" t="s">
        <v>52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1:35" ht="3.75" customHeight="1" x14ac:dyDescent="0.25"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5" ht="18.75" customHeight="1" x14ac:dyDescent="0.25">
      <c r="A7" s="67" t="s">
        <v>0</v>
      </c>
      <c r="B7" s="68"/>
      <c r="C7" s="69"/>
      <c r="D7" s="67" t="s">
        <v>1</v>
      </c>
      <c r="E7" s="73" t="s">
        <v>2</v>
      </c>
      <c r="F7" s="74"/>
      <c r="G7" s="75"/>
      <c r="H7" s="19"/>
      <c r="I7" s="67" t="s">
        <v>3</v>
      </c>
      <c r="J7" s="68"/>
      <c r="K7" s="68"/>
      <c r="L7" s="69"/>
      <c r="M7" s="79" t="s">
        <v>4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80" t="s">
        <v>5</v>
      </c>
      <c r="AB7" s="81" t="s">
        <v>6</v>
      </c>
      <c r="AC7" s="81"/>
      <c r="AD7" s="81"/>
      <c r="AE7" s="81"/>
      <c r="AF7" s="81"/>
      <c r="AG7" s="81"/>
      <c r="AH7" s="37" t="s">
        <v>7</v>
      </c>
      <c r="AI7" s="37" t="s">
        <v>8</v>
      </c>
    </row>
    <row r="8" spans="1:35" ht="42" customHeight="1" x14ac:dyDescent="0.25">
      <c r="A8" s="70"/>
      <c r="B8" s="71"/>
      <c r="C8" s="72"/>
      <c r="D8" s="70"/>
      <c r="E8" s="76"/>
      <c r="F8" s="77"/>
      <c r="G8" s="78"/>
      <c r="H8" s="33" t="s">
        <v>9</v>
      </c>
      <c r="I8" s="70"/>
      <c r="J8" s="71"/>
      <c r="K8" s="71"/>
      <c r="L8" s="72"/>
      <c r="M8" s="34" t="s">
        <v>10</v>
      </c>
      <c r="N8" s="38" t="s">
        <v>11</v>
      </c>
      <c r="O8" s="39"/>
      <c r="P8" s="34" t="s">
        <v>12</v>
      </c>
      <c r="Q8" s="40" t="s">
        <v>42</v>
      </c>
      <c r="R8" s="40"/>
      <c r="S8" s="40"/>
      <c r="T8" s="34" t="s">
        <v>34</v>
      </c>
      <c r="U8" s="34" t="s">
        <v>13</v>
      </c>
      <c r="V8" s="40" t="s">
        <v>14</v>
      </c>
      <c r="W8" s="40"/>
      <c r="X8" s="40"/>
      <c r="Y8" s="40"/>
      <c r="Z8" s="34" t="s">
        <v>15</v>
      </c>
      <c r="AA8" s="80"/>
      <c r="AB8" s="2" t="s">
        <v>16</v>
      </c>
      <c r="AC8" s="3" t="s">
        <v>17</v>
      </c>
      <c r="AD8" s="3" t="s">
        <v>18</v>
      </c>
      <c r="AE8" s="3" t="s">
        <v>19</v>
      </c>
      <c r="AF8" s="3"/>
      <c r="AG8" s="3" t="s">
        <v>43</v>
      </c>
      <c r="AH8" s="37"/>
      <c r="AI8" s="37"/>
    </row>
    <row r="9" spans="1:35" ht="21.2" customHeight="1" x14ac:dyDescent="0.25">
      <c r="A9" s="41" t="s">
        <v>20</v>
      </c>
      <c r="B9" s="42"/>
      <c r="C9" s="43"/>
      <c r="D9" s="47" t="s">
        <v>21</v>
      </c>
      <c r="E9" s="49"/>
      <c r="F9" s="50"/>
      <c r="G9" s="51"/>
      <c r="H9" s="22" t="s">
        <v>22</v>
      </c>
      <c r="I9" s="55" t="s">
        <v>23</v>
      </c>
      <c r="J9" s="56"/>
      <c r="K9" s="56"/>
      <c r="L9" s="57"/>
      <c r="M9" s="61">
        <v>24667.360000000001</v>
      </c>
      <c r="N9" s="63">
        <v>763.64</v>
      </c>
      <c r="O9" s="63"/>
      <c r="P9" s="63">
        <v>7400.21</v>
      </c>
      <c r="Q9" s="63"/>
      <c r="R9" s="63"/>
      <c r="S9" s="63"/>
      <c r="T9" s="63">
        <v>4062.11</v>
      </c>
      <c r="U9" s="63"/>
      <c r="V9" s="63" t="s">
        <v>46</v>
      </c>
      <c r="W9" s="63"/>
      <c r="X9" s="63"/>
      <c r="Y9" s="63"/>
      <c r="Z9" s="63" t="s">
        <v>46</v>
      </c>
      <c r="AA9" s="63">
        <f>SUM(M9:Z10)</f>
        <v>36893.32</v>
      </c>
      <c r="AB9" s="82">
        <v>12500</v>
      </c>
      <c r="AC9" s="82">
        <f>AA9*18%</f>
        <v>6640.7975999999999</v>
      </c>
      <c r="AD9" s="82">
        <f>AA9*5%</f>
        <v>1844.6660000000002</v>
      </c>
      <c r="AE9" s="82">
        <v>247.18</v>
      </c>
      <c r="AF9" s="82"/>
      <c r="AG9" s="82">
        <v>19706.16</v>
      </c>
      <c r="AH9" s="82">
        <f>SUM(AB9:AG10)</f>
        <v>40938.803599999999</v>
      </c>
      <c r="AI9" s="83">
        <f>AA9-AH9</f>
        <v>-4045.4835999999996</v>
      </c>
    </row>
    <row r="10" spans="1:35" ht="21.2" customHeight="1" x14ac:dyDescent="0.25">
      <c r="A10" s="44"/>
      <c r="B10" s="45"/>
      <c r="C10" s="46"/>
      <c r="D10" s="48"/>
      <c r="E10" s="52"/>
      <c r="F10" s="53"/>
      <c r="G10" s="54"/>
      <c r="H10" s="20"/>
      <c r="I10" s="58"/>
      <c r="J10" s="59"/>
      <c r="K10" s="59"/>
      <c r="L10" s="60"/>
      <c r="M10" s="62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82"/>
      <c r="AC10" s="82"/>
      <c r="AD10" s="82"/>
      <c r="AE10" s="82"/>
      <c r="AF10" s="82"/>
      <c r="AG10" s="82"/>
      <c r="AH10" s="82"/>
      <c r="AI10" s="84"/>
    </row>
    <row r="11" spans="1:35" ht="41.25" customHeight="1" x14ac:dyDescent="0.25">
      <c r="A11" s="85" t="s">
        <v>24</v>
      </c>
      <c r="B11" s="86"/>
      <c r="C11" s="87"/>
      <c r="D11" s="21" t="s">
        <v>25</v>
      </c>
      <c r="E11" s="88"/>
      <c r="F11" s="89"/>
      <c r="G11" s="90"/>
      <c r="H11" s="22" t="s">
        <v>26</v>
      </c>
      <c r="I11" s="91" t="s">
        <v>27</v>
      </c>
      <c r="J11" s="92"/>
      <c r="K11" s="92"/>
      <c r="L11" s="93"/>
      <c r="M11" s="35">
        <v>24550</v>
      </c>
      <c r="N11" s="94">
        <v>800</v>
      </c>
      <c r="O11" s="95"/>
      <c r="P11" s="35">
        <v>7365</v>
      </c>
      <c r="Q11" s="96"/>
      <c r="R11" s="96"/>
      <c r="S11" s="96"/>
      <c r="T11" s="35"/>
      <c r="U11" s="35"/>
      <c r="V11" s="63" t="s">
        <v>46</v>
      </c>
      <c r="W11" s="63"/>
      <c r="X11" s="63"/>
      <c r="Y11" s="63"/>
      <c r="Z11" s="31" t="s">
        <v>46</v>
      </c>
      <c r="AA11" s="35">
        <f>SUM(M11:Z11)</f>
        <v>32715</v>
      </c>
      <c r="AB11" s="4">
        <v>11850</v>
      </c>
      <c r="AC11" s="5">
        <f>AA11*18%</f>
        <v>5888.7</v>
      </c>
      <c r="AD11" s="5">
        <f>AA11*5%</f>
        <v>1635.75</v>
      </c>
      <c r="AE11" s="5">
        <v>245.5</v>
      </c>
      <c r="AF11" s="5"/>
      <c r="AG11" s="5">
        <v>18689.099999999999</v>
      </c>
      <c r="AH11" s="5">
        <f>SUM(AB11:AG11)</f>
        <v>38309.050000000003</v>
      </c>
      <c r="AI11" s="6">
        <f>AA11-AH11</f>
        <v>-5594.0500000000029</v>
      </c>
    </row>
    <row r="12" spans="1:35" ht="43.5" customHeight="1" x14ac:dyDescent="0.25">
      <c r="A12" s="85" t="s">
        <v>28</v>
      </c>
      <c r="B12" s="86"/>
      <c r="C12" s="87"/>
      <c r="D12" s="21" t="s">
        <v>29</v>
      </c>
      <c r="E12" s="88"/>
      <c r="F12" s="89"/>
      <c r="G12" s="90"/>
      <c r="H12" s="22" t="s">
        <v>30</v>
      </c>
      <c r="I12" s="91" t="s">
        <v>27</v>
      </c>
      <c r="J12" s="92"/>
      <c r="K12" s="92"/>
      <c r="L12" s="93"/>
      <c r="M12" s="35">
        <v>23434.09</v>
      </c>
      <c r="N12" s="94">
        <v>572.73</v>
      </c>
      <c r="O12" s="95"/>
      <c r="P12" s="35">
        <v>2812.09</v>
      </c>
      <c r="Q12" s="96"/>
      <c r="R12" s="96"/>
      <c r="S12" s="96"/>
      <c r="T12" s="35">
        <v>3315.81</v>
      </c>
      <c r="U12" s="35"/>
      <c r="V12" s="63" t="s">
        <v>46</v>
      </c>
      <c r="W12" s="63"/>
      <c r="X12" s="63"/>
      <c r="Y12" s="63"/>
      <c r="Z12" s="31" t="s">
        <v>46</v>
      </c>
      <c r="AA12" s="35">
        <f>SUM(M12:Z12)</f>
        <v>30134.720000000001</v>
      </c>
      <c r="AB12" s="4">
        <v>10000</v>
      </c>
      <c r="AC12" s="5">
        <f>AA12*18%</f>
        <v>5424.2496000000001</v>
      </c>
      <c r="AD12" s="5">
        <f>AA12*5%</f>
        <v>1506.7360000000001</v>
      </c>
      <c r="AE12" s="5">
        <v>234.83</v>
      </c>
      <c r="AF12" s="5"/>
      <c r="AG12" s="5">
        <v>16615.07</v>
      </c>
      <c r="AH12" s="5">
        <f>SUM(AB12:AG12)</f>
        <v>33780.885600000001</v>
      </c>
      <c r="AI12" s="6">
        <f>AA12-AH12</f>
        <v>-3646.1656000000003</v>
      </c>
    </row>
    <row r="13" spans="1:35" ht="9.75" customHeight="1" x14ac:dyDescent="0.25">
      <c r="A13" s="97" t="s">
        <v>49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9"/>
      <c r="M13" s="18">
        <f t="shared" ref="M13:AI13" si="0">SUM(M9:M12)</f>
        <v>72651.45</v>
      </c>
      <c r="N13" s="100">
        <f t="shared" si="0"/>
        <v>2136.37</v>
      </c>
      <c r="O13" s="101"/>
      <c r="P13" s="18">
        <f t="shared" si="0"/>
        <v>17577.3</v>
      </c>
      <c r="Q13" s="100">
        <f t="shared" si="0"/>
        <v>0</v>
      </c>
      <c r="R13" s="102"/>
      <c r="S13" s="102"/>
      <c r="T13" s="18">
        <f t="shared" si="0"/>
        <v>7377.92</v>
      </c>
      <c r="U13" s="18">
        <f t="shared" si="0"/>
        <v>0</v>
      </c>
      <c r="V13" s="18">
        <f t="shared" si="0"/>
        <v>0</v>
      </c>
      <c r="W13" s="18">
        <f t="shared" si="0"/>
        <v>0</v>
      </c>
      <c r="X13" s="18">
        <f t="shared" si="0"/>
        <v>0</v>
      </c>
      <c r="Y13" s="18">
        <f t="shared" si="0"/>
        <v>0</v>
      </c>
      <c r="Z13" s="18">
        <f t="shared" si="0"/>
        <v>0</v>
      </c>
      <c r="AA13" s="18">
        <f t="shared" si="0"/>
        <v>99743.040000000008</v>
      </c>
      <c r="AB13" s="7">
        <f t="shared" si="0"/>
        <v>34350</v>
      </c>
      <c r="AC13" s="7">
        <f t="shared" si="0"/>
        <v>17953.747199999998</v>
      </c>
      <c r="AD13" s="7">
        <f t="shared" si="0"/>
        <v>4987.152</v>
      </c>
      <c r="AE13" s="7">
        <f t="shared" si="0"/>
        <v>727.51</v>
      </c>
      <c r="AF13" s="7">
        <f t="shared" si="0"/>
        <v>0</v>
      </c>
      <c r="AG13" s="7">
        <f t="shared" si="0"/>
        <v>55010.329999999994</v>
      </c>
      <c r="AH13" s="7">
        <f t="shared" si="0"/>
        <v>113028.73920000001</v>
      </c>
      <c r="AI13" s="7">
        <f t="shared" si="0"/>
        <v>-13285.699200000003</v>
      </c>
    </row>
    <row r="14" spans="1:35" ht="12" customHeight="1" x14ac:dyDescent="0.25">
      <c r="A14" s="8"/>
      <c r="B14" s="8"/>
      <c r="C14" s="8"/>
      <c r="D14" s="8"/>
      <c r="E14" s="9"/>
      <c r="F14" s="9"/>
      <c r="G14" s="9"/>
      <c r="H14" s="10"/>
      <c r="I14" s="11"/>
      <c r="J14" s="11"/>
      <c r="K14" s="11"/>
      <c r="L14" s="11"/>
      <c r="M14" s="12"/>
      <c r="N14" s="15"/>
      <c r="O14" s="15"/>
      <c r="P14" s="12"/>
      <c r="Q14" s="15"/>
      <c r="R14" s="15"/>
      <c r="S14" s="1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2.95" hidden="1" customHeight="1" x14ac:dyDescent="0.25">
      <c r="I15" s="65" t="s">
        <v>53</v>
      </c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32"/>
      <c r="AG15" s="32"/>
    </row>
    <row r="16" spans="1:35" ht="10.5" hidden="1" customHeight="1" x14ac:dyDescent="0.25">
      <c r="B16" s="107"/>
      <c r="C16" s="107"/>
      <c r="D16" s="107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14"/>
      <c r="AG16" s="14"/>
    </row>
    <row r="17" spans="1:35" ht="15" hidden="1" customHeight="1" x14ac:dyDescent="0.25">
      <c r="A17" s="67" t="s">
        <v>0</v>
      </c>
      <c r="B17" s="68"/>
      <c r="C17" s="69"/>
      <c r="D17" s="67" t="s">
        <v>1</v>
      </c>
      <c r="E17" s="73" t="s">
        <v>2</v>
      </c>
      <c r="F17" s="74"/>
      <c r="G17" s="75"/>
      <c r="H17" s="19"/>
      <c r="I17" s="67" t="s">
        <v>3</v>
      </c>
      <c r="J17" s="68"/>
      <c r="K17" s="68"/>
      <c r="L17" s="69"/>
      <c r="M17" s="108" t="s">
        <v>4</v>
      </c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10"/>
      <c r="AA17" s="103" t="s">
        <v>5</v>
      </c>
      <c r="AB17" s="81" t="s">
        <v>6</v>
      </c>
      <c r="AC17" s="81"/>
      <c r="AD17" s="81"/>
      <c r="AE17" s="81"/>
      <c r="AF17" s="81"/>
      <c r="AG17" s="81"/>
      <c r="AH17" s="105" t="s">
        <v>7</v>
      </c>
      <c r="AI17" s="105" t="s">
        <v>8</v>
      </c>
    </row>
    <row r="18" spans="1:35" ht="62.25" hidden="1" customHeight="1" x14ac:dyDescent="0.25">
      <c r="A18" s="70"/>
      <c r="B18" s="71"/>
      <c r="C18" s="72"/>
      <c r="D18" s="70"/>
      <c r="E18" s="76"/>
      <c r="F18" s="77"/>
      <c r="G18" s="78"/>
      <c r="H18" s="33" t="s">
        <v>9</v>
      </c>
      <c r="I18" s="70"/>
      <c r="J18" s="71"/>
      <c r="K18" s="71"/>
      <c r="L18" s="72"/>
      <c r="M18" s="34" t="s">
        <v>10</v>
      </c>
      <c r="N18" s="38" t="s">
        <v>11</v>
      </c>
      <c r="O18" s="39"/>
      <c r="P18" s="34" t="s">
        <v>12</v>
      </c>
      <c r="Q18" s="40" t="s">
        <v>31</v>
      </c>
      <c r="R18" s="40"/>
      <c r="S18" s="40"/>
      <c r="T18" s="34" t="s">
        <v>15</v>
      </c>
      <c r="U18" s="34" t="s">
        <v>13</v>
      </c>
      <c r="V18" s="40" t="s">
        <v>14</v>
      </c>
      <c r="W18" s="40"/>
      <c r="X18" s="40"/>
      <c r="Y18" s="40"/>
      <c r="Z18" s="34" t="s">
        <v>15</v>
      </c>
      <c r="AA18" s="104"/>
      <c r="AB18" s="2" t="s">
        <v>16</v>
      </c>
      <c r="AC18" s="3" t="s">
        <v>17</v>
      </c>
      <c r="AD18" s="3" t="s">
        <v>18</v>
      </c>
      <c r="AE18" s="3" t="s">
        <v>19</v>
      </c>
      <c r="AF18" s="2" t="s">
        <v>32</v>
      </c>
      <c r="AG18" s="2" t="s">
        <v>33</v>
      </c>
      <c r="AH18" s="106"/>
      <c r="AI18" s="106"/>
    </row>
    <row r="19" spans="1:35" ht="21.2" hidden="1" customHeight="1" x14ac:dyDescent="0.25">
      <c r="A19" s="41" t="s">
        <v>20</v>
      </c>
      <c r="B19" s="42"/>
      <c r="C19" s="43"/>
      <c r="D19" s="47" t="s">
        <v>21</v>
      </c>
      <c r="E19" s="49">
        <v>12</v>
      </c>
      <c r="F19" s="50"/>
      <c r="G19" s="51"/>
      <c r="H19" s="22" t="s">
        <v>22</v>
      </c>
      <c r="I19" s="115" t="s">
        <v>23</v>
      </c>
      <c r="J19" s="116"/>
      <c r="K19" s="116"/>
      <c r="L19" s="117"/>
      <c r="M19" s="61"/>
      <c r="N19" s="121"/>
      <c r="O19" s="122"/>
      <c r="P19" s="63"/>
      <c r="Q19" s="63"/>
      <c r="R19" s="63"/>
      <c r="S19" s="63"/>
      <c r="T19" s="63"/>
      <c r="U19" s="63"/>
      <c r="V19" s="63" t="s">
        <v>46</v>
      </c>
      <c r="W19" s="63"/>
      <c r="X19" s="63"/>
      <c r="Y19" s="63"/>
      <c r="Z19" s="63"/>
      <c r="AA19" s="61">
        <f>SUM(M19:Z20)</f>
        <v>0</v>
      </c>
      <c r="AB19" s="82">
        <f>25426.83</f>
        <v>25426.83</v>
      </c>
      <c r="AC19" s="82">
        <f>AA19*18%</f>
        <v>0</v>
      </c>
      <c r="AD19" s="82">
        <f>AA19*5%</f>
        <v>0</v>
      </c>
      <c r="AE19" s="82">
        <v>147.66999999999999</v>
      </c>
      <c r="AF19" s="82">
        <v>20791.11</v>
      </c>
      <c r="AG19" s="82">
        <v>5185.63</v>
      </c>
      <c r="AH19" s="111">
        <f>SUM(AB19:AG20)</f>
        <v>51551.24</v>
      </c>
      <c r="AI19" s="113">
        <f>AA19-AH19</f>
        <v>-51551.24</v>
      </c>
    </row>
    <row r="20" spans="1:35" ht="21.2" hidden="1" customHeight="1" x14ac:dyDescent="0.25">
      <c r="A20" s="44"/>
      <c r="B20" s="45"/>
      <c r="C20" s="46"/>
      <c r="D20" s="48"/>
      <c r="E20" s="52"/>
      <c r="F20" s="53"/>
      <c r="G20" s="54"/>
      <c r="H20" s="20"/>
      <c r="I20" s="118"/>
      <c r="J20" s="119"/>
      <c r="K20" s="119"/>
      <c r="L20" s="120"/>
      <c r="M20" s="62"/>
      <c r="N20" s="123"/>
      <c r="O20" s="124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2"/>
      <c r="AB20" s="82"/>
      <c r="AC20" s="82"/>
      <c r="AD20" s="82"/>
      <c r="AE20" s="82"/>
      <c r="AF20" s="82"/>
      <c r="AG20" s="82"/>
      <c r="AH20" s="112"/>
      <c r="AI20" s="114"/>
    </row>
    <row r="21" spans="1:35" ht="22.5" hidden="1" customHeight="1" x14ac:dyDescent="0.25">
      <c r="A21" s="41" t="s">
        <v>24</v>
      </c>
      <c r="B21" s="42"/>
      <c r="C21" s="43"/>
      <c r="D21" s="47" t="s">
        <v>25</v>
      </c>
      <c r="E21" s="49">
        <v>21</v>
      </c>
      <c r="F21" s="50"/>
      <c r="G21" s="51"/>
      <c r="H21" s="22" t="s">
        <v>26</v>
      </c>
      <c r="I21" s="115" t="s">
        <v>27</v>
      </c>
      <c r="J21" s="116"/>
      <c r="K21" s="116"/>
      <c r="L21" s="117"/>
      <c r="M21" s="61"/>
      <c r="N21" s="121"/>
      <c r="O21" s="122"/>
      <c r="P21" s="63"/>
      <c r="Q21" s="63"/>
      <c r="R21" s="63"/>
      <c r="S21" s="63"/>
      <c r="T21" s="63"/>
      <c r="U21" s="63"/>
      <c r="V21" s="63" t="s">
        <v>46</v>
      </c>
      <c r="W21" s="63"/>
      <c r="X21" s="63"/>
      <c r="Y21" s="63"/>
      <c r="Z21" s="63"/>
      <c r="AA21" s="61">
        <f>SUM(M21:Z22)</f>
        <v>0</v>
      </c>
      <c r="AB21" s="82">
        <v>11960</v>
      </c>
      <c r="AC21" s="82">
        <f>AA21*18%</f>
        <v>0</v>
      </c>
      <c r="AD21" s="82">
        <f>AA21*5%</f>
        <v>0</v>
      </c>
      <c r="AE21" s="82">
        <v>245.5</v>
      </c>
      <c r="AF21" s="82"/>
      <c r="AG21" s="82">
        <v>18579.099999999999</v>
      </c>
      <c r="AH21" s="111">
        <f>SUM(AB21:AG22)</f>
        <v>30784.6</v>
      </c>
      <c r="AI21" s="113">
        <f>AA21-AH21</f>
        <v>-30784.6</v>
      </c>
    </row>
    <row r="22" spans="1:35" ht="15" hidden="1" customHeight="1" x14ac:dyDescent="0.25">
      <c r="A22" s="44"/>
      <c r="B22" s="45"/>
      <c r="C22" s="46"/>
      <c r="D22" s="48"/>
      <c r="E22" s="52"/>
      <c r="F22" s="53"/>
      <c r="G22" s="54"/>
      <c r="H22" s="22"/>
      <c r="I22" s="118"/>
      <c r="J22" s="119"/>
      <c r="K22" s="119"/>
      <c r="L22" s="120"/>
      <c r="M22" s="62"/>
      <c r="N22" s="123"/>
      <c r="O22" s="124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2"/>
      <c r="AB22" s="82"/>
      <c r="AC22" s="82"/>
      <c r="AD22" s="82"/>
      <c r="AE22" s="82"/>
      <c r="AF22" s="82"/>
      <c r="AG22" s="82"/>
      <c r="AH22" s="112"/>
      <c r="AI22" s="114"/>
    </row>
    <row r="23" spans="1:35" ht="18.75" hidden="1" customHeight="1" x14ac:dyDescent="0.25">
      <c r="A23" s="125" t="s">
        <v>28</v>
      </c>
      <c r="B23" s="125"/>
      <c r="C23" s="125"/>
      <c r="D23" s="126" t="s">
        <v>29</v>
      </c>
      <c r="E23" s="49">
        <v>21</v>
      </c>
      <c r="F23" s="50"/>
      <c r="G23" s="51"/>
      <c r="H23" s="22" t="s">
        <v>30</v>
      </c>
      <c r="I23" s="115" t="s">
        <v>27</v>
      </c>
      <c r="J23" s="116"/>
      <c r="K23" s="116"/>
      <c r="L23" s="117"/>
      <c r="M23" s="61"/>
      <c r="N23" s="121"/>
      <c r="O23" s="122"/>
      <c r="P23" s="63"/>
      <c r="Q23" s="63"/>
      <c r="R23" s="63"/>
      <c r="S23" s="63"/>
      <c r="T23" s="63"/>
      <c r="U23" s="63"/>
      <c r="V23" s="63" t="s">
        <v>46</v>
      </c>
      <c r="W23" s="63"/>
      <c r="X23" s="63"/>
      <c r="Y23" s="63"/>
      <c r="Z23" s="63"/>
      <c r="AA23" s="61">
        <f>SUM(M23:Z24)</f>
        <v>0</v>
      </c>
      <c r="AB23" s="82">
        <v>14820</v>
      </c>
      <c r="AC23" s="82">
        <f>AA23*18%+0.02</f>
        <v>0.02</v>
      </c>
      <c r="AD23" s="82">
        <f>AA23*5%</f>
        <v>0</v>
      </c>
      <c r="AE23" s="82">
        <v>245.5</v>
      </c>
      <c r="AF23" s="82">
        <v>3657.43</v>
      </c>
      <c r="AG23" s="82">
        <v>20033.86</v>
      </c>
      <c r="AH23" s="111">
        <f>SUM(AB23:AG24)</f>
        <v>38756.81</v>
      </c>
      <c r="AI23" s="113">
        <f>AA23-AH23</f>
        <v>-38756.81</v>
      </c>
    </row>
    <row r="24" spans="1:35" ht="16.5" hidden="1" customHeight="1" x14ac:dyDescent="0.25">
      <c r="A24" s="125"/>
      <c r="B24" s="125"/>
      <c r="C24" s="125"/>
      <c r="D24" s="126"/>
      <c r="E24" s="52"/>
      <c r="F24" s="53"/>
      <c r="G24" s="54"/>
      <c r="H24" s="22"/>
      <c r="I24" s="118"/>
      <c r="J24" s="119"/>
      <c r="K24" s="119"/>
      <c r="L24" s="120"/>
      <c r="M24" s="62"/>
      <c r="N24" s="123"/>
      <c r="O24" s="124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2"/>
      <c r="AB24" s="82"/>
      <c r="AC24" s="82"/>
      <c r="AD24" s="82"/>
      <c r="AE24" s="82"/>
      <c r="AF24" s="82"/>
      <c r="AG24" s="82"/>
      <c r="AH24" s="112"/>
      <c r="AI24" s="114"/>
    </row>
    <row r="25" spans="1:35" ht="16.5" hidden="1" customHeight="1" x14ac:dyDescent="0.25">
      <c r="A25" s="97" t="s">
        <v>49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9"/>
      <c r="M25" s="18">
        <f>SUM(M19:M24)</f>
        <v>0</v>
      </c>
      <c r="N25" s="100">
        <f>SUM(N19:N23)</f>
        <v>0</v>
      </c>
      <c r="O25" s="101"/>
      <c r="P25" s="18">
        <f>SUM(P19:P23)</f>
        <v>0</v>
      </c>
      <c r="Q25" s="100">
        <f>SUM(Q19:Q23)</f>
        <v>0</v>
      </c>
      <c r="R25" s="102"/>
      <c r="S25" s="102"/>
      <c r="T25" s="18">
        <f t="shared" ref="T25:AI25" si="1">SUM(T19:T23)</f>
        <v>0</v>
      </c>
      <c r="U25" s="18">
        <f t="shared" si="1"/>
        <v>0</v>
      </c>
      <c r="V25" s="18">
        <f t="shared" si="1"/>
        <v>0</v>
      </c>
      <c r="W25" s="18">
        <f t="shared" si="1"/>
        <v>0</v>
      </c>
      <c r="X25" s="18">
        <f t="shared" si="1"/>
        <v>0</v>
      </c>
      <c r="Y25" s="18">
        <f t="shared" si="1"/>
        <v>0</v>
      </c>
      <c r="Z25" s="18">
        <f t="shared" si="1"/>
        <v>0</v>
      </c>
      <c r="AA25" s="18">
        <f t="shared" si="1"/>
        <v>0</v>
      </c>
      <c r="AB25" s="7">
        <f t="shared" si="1"/>
        <v>52206.83</v>
      </c>
      <c r="AC25" s="7">
        <f t="shared" si="1"/>
        <v>0.02</v>
      </c>
      <c r="AD25" s="7">
        <f t="shared" si="1"/>
        <v>0</v>
      </c>
      <c r="AE25" s="7">
        <f t="shared" si="1"/>
        <v>638.66999999999996</v>
      </c>
      <c r="AF25" s="7">
        <f t="shared" si="1"/>
        <v>24448.54</v>
      </c>
      <c r="AG25" s="7">
        <f t="shared" si="1"/>
        <v>43798.59</v>
      </c>
      <c r="AH25" s="7">
        <f t="shared" si="1"/>
        <v>121092.65</v>
      </c>
      <c r="AI25" s="7">
        <f t="shared" si="1"/>
        <v>-121092.65</v>
      </c>
    </row>
    <row r="26" spans="1:35" ht="16.5" hidden="1" customHeight="1" x14ac:dyDescent="0.25">
      <c r="A26" s="8"/>
      <c r="B26" s="8"/>
      <c r="C26" s="8"/>
      <c r="D26" s="8"/>
      <c r="E26" s="9"/>
      <c r="F26" s="9"/>
      <c r="G26" s="9"/>
      <c r="H26" s="10"/>
      <c r="I26" s="11"/>
      <c r="J26" s="11"/>
      <c r="K26" s="11"/>
      <c r="L26" s="11"/>
      <c r="M26" s="12"/>
      <c r="N26" s="15"/>
      <c r="O26" s="15"/>
      <c r="P26" s="12"/>
      <c r="Q26" s="15"/>
      <c r="R26" s="15"/>
      <c r="S26" s="15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ht="12.95" hidden="1" customHeight="1" x14ac:dyDescent="0.25">
      <c r="I27" s="65" t="s">
        <v>54</v>
      </c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32"/>
      <c r="AG27" s="32"/>
    </row>
    <row r="28" spans="1:35" ht="13.5" hidden="1" customHeight="1" x14ac:dyDescent="0.25">
      <c r="B28" s="107"/>
      <c r="C28" s="107"/>
      <c r="D28" s="107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14"/>
      <c r="AG28" s="14"/>
    </row>
    <row r="29" spans="1:35" ht="18" hidden="1" customHeight="1" x14ac:dyDescent="0.25">
      <c r="A29" s="67" t="s">
        <v>0</v>
      </c>
      <c r="B29" s="68"/>
      <c r="C29" s="69"/>
      <c r="D29" s="67" t="s">
        <v>1</v>
      </c>
      <c r="E29" s="73" t="s">
        <v>2</v>
      </c>
      <c r="F29" s="74"/>
      <c r="G29" s="75"/>
      <c r="H29" s="19"/>
      <c r="I29" s="67" t="s">
        <v>3</v>
      </c>
      <c r="J29" s="68"/>
      <c r="K29" s="68"/>
      <c r="L29" s="69"/>
      <c r="M29" s="79" t="s">
        <v>4</v>
      </c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80" t="s">
        <v>5</v>
      </c>
      <c r="AB29" s="81" t="s">
        <v>6</v>
      </c>
      <c r="AC29" s="81"/>
      <c r="AD29" s="81"/>
      <c r="AE29" s="81"/>
      <c r="AF29" s="81"/>
      <c r="AG29" s="81"/>
      <c r="AH29" s="105" t="s">
        <v>7</v>
      </c>
      <c r="AI29" s="105" t="s">
        <v>8</v>
      </c>
    </row>
    <row r="30" spans="1:35" ht="62.25" hidden="1" customHeight="1" x14ac:dyDescent="0.25">
      <c r="A30" s="70"/>
      <c r="B30" s="71"/>
      <c r="C30" s="72"/>
      <c r="D30" s="70"/>
      <c r="E30" s="76"/>
      <c r="F30" s="77"/>
      <c r="G30" s="78"/>
      <c r="H30" s="33" t="s">
        <v>9</v>
      </c>
      <c r="I30" s="70"/>
      <c r="J30" s="71"/>
      <c r="K30" s="71"/>
      <c r="L30" s="72"/>
      <c r="M30" s="34" t="s">
        <v>10</v>
      </c>
      <c r="N30" s="38" t="s">
        <v>11</v>
      </c>
      <c r="O30" s="39"/>
      <c r="P30" s="34" t="s">
        <v>12</v>
      </c>
      <c r="Q30" s="40" t="s">
        <v>31</v>
      </c>
      <c r="R30" s="40"/>
      <c r="S30" s="40"/>
      <c r="T30" s="34" t="s">
        <v>34</v>
      </c>
      <c r="U30" s="34" t="s">
        <v>15</v>
      </c>
      <c r="V30" s="40" t="s">
        <v>14</v>
      </c>
      <c r="W30" s="40"/>
      <c r="X30" s="40"/>
      <c r="Y30" s="40"/>
      <c r="Z30" s="34" t="s">
        <v>15</v>
      </c>
      <c r="AA30" s="80"/>
      <c r="AB30" s="2" t="s">
        <v>16</v>
      </c>
      <c r="AC30" s="3" t="s">
        <v>17</v>
      </c>
      <c r="AD30" s="3" t="s">
        <v>18</v>
      </c>
      <c r="AE30" s="3" t="s">
        <v>19</v>
      </c>
      <c r="AF30" s="2" t="s">
        <v>32</v>
      </c>
      <c r="AG30" s="2" t="s">
        <v>33</v>
      </c>
      <c r="AH30" s="106"/>
      <c r="AI30" s="106"/>
    </row>
    <row r="31" spans="1:35" ht="21.2" hidden="1" customHeight="1" x14ac:dyDescent="0.25">
      <c r="A31" s="41" t="s">
        <v>20</v>
      </c>
      <c r="B31" s="42"/>
      <c r="C31" s="43"/>
      <c r="D31" s="127" t="s">
        <v>21</v>
      </c>
      <c r="E31" s="49"/>
      <c r="F31" s="50"/>
      <c r="G31" s="51"/>
      <c r="H31" s="22" t="s">
        <v>22</v>
      </c>
      <c r="I31" s="55" t="s">
        <v>23</v>
      </c>
      <c r="J31" s="56"/>
      <c r="K31" s="56"/>
      <c r="L31" s="57"/>
      <c r="M31" s="61"/>
      <c r="N31" s="63"/>
      <c r="O31" s="63"/>
      <c r="P31" s="63"/>
      <c r="Q31" s="63"/>
      <c r="R31" s="63"/>
      <c r="S31" s="63"/>
      <c r="T31" s="63"/>
      <c r="U31" s="63"/>
      <c r="V31" s="63" t="s">
        <v>46</v>
      </c>
      <c r="W31" s="63"/>
      <c r="X31" s="63"/>
      <c r="Y31" s="63"/>
      <c r="Z31" s="63"/>
      <c r="AA31" s="63">
        <f>SUM(M31:Z32)</f>
        <v>0</v>
      </c>
      <c r="AB31" s="82">
        <v>6000</v>
      </c>
      <c r="AC31" s="82">
        <f>AA31*18%</f>
        <v>0</v>
      </c>
      <c r="AD31" s="82">
        <f>AA31*5%</f>
        <v>0</v>
      </c>
      <c r="AE31" s="82">
        <v>-61.53</v>
      </c>
      <c r="AF31" s="82">
        <v>29485.94</v>
      </c>
      <c r="AG31" s="82">
        <v>6959.15</v>
      </c>
      <c r="AH31" s="111">
        <f>SUM(AB31:AG32)+0.01</f>
        <v>42383.57</v>
      </c>
      <c r="AI31" s="113">
        <f>AA31-AH31</f>
        <v>-42383.57</v>
      </c>
    </row>
    <row r="32" spans="1:35" ht="21.2" hidden="1" customHeight="1" x14ac:dyDescent="0.25">
      <c r="A32" s="44"/>
      <c r="B32" s="45"/>
      <c r="C32" s="46"/>
      <c r="D32" s="128"/>
      <c r="E32" s="52"/>
      <c r="F32" s="53"/>
      <c r="G32" s="54"/>
      <c r="H32" s="20"/>
      <c r="I32" s="58"/>
      <c r="J32" s="59"/>
      <c r="K32" s="59"/>
      <c r="L32" s="60"/>
      <c r="M32" s="62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82"/>
      <c r="AC32" s="82"/>
      <c r="AD32" s="82"/>
      <c r="AE32" s="82"/>
      <c r="AF32" s="82"/>
      <c r="AG32" s="82"/>
      <c r="AH32" s="112"/>
      <c r="AI32" s="114"/>
    </row>
    <row r="33" spans="1:35" ht="22.5" hidden="1" customHeight="1" x14ac:dyDescent="0.25">
      <c r="A33" s="41" t="s">
        <v>24</v>
      </c>
      <c r="B33" s="42"/>
      <c r="C33" s="43"/>
      <c r="D33" s="127" t="s">
        <v>25</v>
      </c>
      <c r="E33" s="49">
        <v>21</v>
      </c>
      <c r="F33" s="50"/>
      <c r="G33" s="51"/>
      <c r="H33" s="22" t="s">
        <v>26</v>
      </c>
      <c r="I33" s="49" t="s">
        <v>27</v>
      </c>
      <c r="J33" s="50"/>
      <c r="K33" s="50"/>
      <c r="L33" s="51"/>
      <c r="M33" s="61"/>
      <c r="N33" s="63"/>
      <c r="O33" s="63"/>
      <c r="P33" s="63"/>
      <c r="Q33" s="63"/>
      <c r="R33" s="63"/>
      <c r="S33" s="63"/>
      <c r="T33" s="63"/>
      <c r="U33" s="63"/>
      <c r="V33" s="63" t="s">
        <v>46</v>
      </c>
      <c r="W33" s="63"/>
      <c r="X33" s="63"/>
      <c r="Y33" s="63"/>
      <c r="Z33" s="63" t="s">
        <v>46</v>
      </c>
      <c r="AA33" s="63">
        <f>SUM(M33:Z34)</f>
        <v>0</v>
      </c>
      <c r="AB33" s="82">
        <v>12560</v>
      </c>
      <c r="AC33" s="82">
        <f>AA33*18%</f>
        <v>0</v>
      </c>
      <c r="AD33" s="82">
        <f>AA33*5%</f>
        <v>0</v>
      </c>
      <c r="AE33" s="82">
        <v>234.34</v>
      </c>
      <c r="AF33" s="82"/>
      <c r="AG33" s="82">
        <v>18092.650000000001</v>
      </c>
      <c r="AH33" s="111">
        <f>SUM(AB33:AG34)</f>
        <v>30886.99</v>
      </c>
      <c r="AI33" s="113">
        <f>AA33-AH33</f>
        <v>-30886.99</v>
      </c>
    </row>
    <row r="34" spans="1:35" ht="15" hidden="1" customHeight="1" x14ac:dyDescent="0.25">
      <c r="A34" s="44"/>
      <c r="B34" s="45"/>
      <c r="C34" s="46"/>
      <c r="D34" s="128"/>
      <c r="E34" s="52"/>
      <c r="F34" s="53"/>
      <c r="G34" s="54"/>
      <c r="H34" s="22"/>
      <c r="I34" s="52"/>
      <c r="J34" s="53"/>
      <c r="K34" s="53"/>
      <c r="L34" s="54"/>
      <c r="M34" s="62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82"/>
      <c r="AC34" s="82"/>
      <c r="AD34" s="82"/>
      <c r="AE34" s="82"/>
      <c r="AF34" s="82"/>
      <c r="AG34" s="82"/>
      <c r="AH34" s="112"/>
      <c r="AI34" s="114"/>
    </row>
    <row r="35" spans="1:35" ht="18.75" hidden="1" customHeight="1" x14ac:dyDescent="0.25">
      <c r="A35" s="125" t="s">
        <v>28</v>
      </c>
      <c r="B35" s="125"/>
      <c r="C35" s="125"/>
      <c r="D35" s="129" t="s">
        <v>29</v>
      </c>
      <c r="E35" s="49">
        <v>22</v>
      </c>
      <c r="F35" s="50"/>
      <c r="G35" s="51"/>
      <c r="H35" s="22" t="s">
        <v>30</v>
      </c>
      <c r="I35" s="49" t="s">
        <v>27</v>
      </c>
      <c r="J35" s="50"/>
      <c r="K35" s="50"/>
      <c r="L35" s="51"/>
      <c r="M35" s="61"/>
      <c r="N35" s="63"/>
      <c r="O35" s="63"/>
      <c r="P35" s="63"/>
      <c r="Q35" s="63"/>
      <c r="R35" s="63"/>
      <c r="S35" s="63"/>
      <c r="T35" s="63"/>
      <c r="U35" s="63"/>
      <c r="V35" s="63" t="s">
        <v>46</v>
      </c>
      <c r="W35" s="63"/>
      <c r="X35" s="63"/>
      <c r="Y35" s="63"/>
      <c r="Z35" s="63" t="s">
        <v>46</v>
      </c>
      <c r="AA35" s="63">
        <f>SUM(M35:Z36)</f>
        <v>0</v>
      </c>
      <c r="AB35" s="82">
        <v>10630</v>
      </c>
      <c r="AC35" s="82">
        <f>AA35*18%</f>
        <v>0</v>
      </c>
      <c r="AD35" s="82">
        <f>AA35*5%</f>
        <v>0</v>
      </c>
      <c r="AE35" s="82">
        <v>245.5</v>
      </c>
      <c r="AF35" s="82"/>
      <c r="AG35" s="82">
        <v>17769.900000000001</v>
      </c>
      <c r="AH35" s="111">
        <f>SUM(AB35:AG36)</f>
        <v>28645.4</v>
      </c>
      <c r="AI35" s="113">
        <f>AA35-AH35</f>
        <v>-28645.4</v>
      </c>
    </row>
    <row r="36" spans="1:35" ht="16.5" hidden="1" customHeight="1" x14ac:dyDescent="0.25">
      <c r="A36" s="125"/>
      <c r="B36" s="125"/>
      <c r="C36" s="125"/>
      <c r="D36" s="129"/>
      <c r="E36" s="52"/>
      <c r="F36" s="53"/>
      <c r="G36" s="54"/>
      <c r="H36" s="22"/>
      <c r="I36" s="52"/>
      <c r="J36" s="53"/>
      <c r="K36" s="53"/>
      <c r="L36" s="54"/>
      <c r="M36" s="62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82"/>
      <c r="AC36" s="82"/>
      <c r="AD36" s="82"/>
      <c r="AE36" s="82"/>
      <c r="AF36" s="82"/>
      <c r="AG36" s="82"/>
      <c r="AH36" s="112"/>
      <c r="AI36" s="114"/>
    </row>
    <row r="37" spans="1:35" ht="12" hidden="1" customHeight="1" x14ac:dyDescent="0.25">
      <c r="A37" s="97" t="s">
        <v>49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9"/>
      <c r="M37" s="18">
        <f>SUM(M31:M36)</f>
        <v>0</v>
      </c>
      <c r="N37" s="100">
        <f>SUM(N31:N35)</f>
        <v>0</v>
      </c>
      <c r="O37" s="101"/>
      <c r="P37" s="18">
        <f>SUM(P31:P35)</f>
        <v>0</v>
      </c>
      <c r="Q37" s="100">
        <f>SUM(Q31:Q35)</f>
        <v>0</v>
      </c>
      <c r="R37" s="102"/>
      <c r="S37" s="102"/>
      <c r="T37" s="18">
        <f t="shared" ref="T37:AI37" si="2">SUM(T31:T35)</f>
        <v>0</v>
      </c>
      <c r="U37" s="18">
        <f t="shared" si="2"/>
        <v>0</v>
      </c>
      <c r="V37" s="18">
        <f t="shared" si="2"/>
        <v>0</v>
      </c>
      <c r="W37" s="18">
        <f t="shared" si="2"/>
        <v>0</v>
      </c>
      <c r="X37" s="18">
        <f t="shared" si="2"/>
        <v>0</v>
      </c>
      <c r="Y37" s="18">
        <f t="shared" si="2"/>
        <v>0</v>
      </c>
      <c r="Z37" s="18">
        <f t="shared" si="2"/>
        <v>0</v>
      </c>
      <c r="AA37" s="18">
        <f t="shared" si="2"/>
        <v>0</v>
      </c>
      <c r="AB37" s="7">
        <f t="shared" si="2"/>
        <v>29190</v>
      </c>
      <c r="AC37" s="7">
        <f t="shared" si="2"/>
        <v>0</v>
      </c>
      <c r="AD37" s="7">
        <f t="shared" si="2"/>
        <v>0</v>
      </c>
      <c r="AE37" s="7">
        <f t="shared" si="2"/>
        <v>418.31</v>
      </c>
      <c r="AF37" s="7">
        <f t="shared" si="2"/>
        <v>29485.94</v>
      </c>
      <c r="AG37" s="7">
        <f t="shared" si="2"/>
        <v>42821.700000000004</v>
      </c>
      <c r="AH37" s="7">
        <f t="shared" si="2"/>
        <v>101915.95999999999</v>
      </c>
      <c r="AI37" s="7">
        <f t="shared" si="2"/>
        <v>-101915.95999999999</v>
      </c>
    </row>
    <row r="38" spans="1:35" ht="12" hidden="1" customHeight="1" x14ac:dyDescent="0.25">
      <c r="A38" s="8"/>
      <c r="B38" s="8"/>
      <c r="C38" s="8"/>
      <c r="D38" s="8"/>
      <c r="E38" s="9"/>
      <c r="F38" s="9"/>
      <c r="G38" s="9"/>
      <c r="H38" s="10"/>
      <c r="I38" s="11"/>
      <c r="J38" s="11"/>
      <c r="K38" s="11"/>
      <c r="L38" s="11"/>
      <c r="M38" s="12"/>
      <c r="N38" s="15"/>
      <c r="O38" s="15"/>
      <c r="P38" s="12"/>
      <c r="Q38" s="15"/>
      <c r="R38" s="15"/>
      <c r="S38" s="15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</row>
    <row r="39" spans="1:35" ht="12.95" hidden="1" customHeight="1" x14ac:dyDescent="0.25">
      <c r="I39" s="65" t="s">
        <v>55</v>
      </c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32"/>
      <c r="AG39" s="32"/>
    </row>
    <row r="40" spans="1:35" ht="13.5" hidden="1" customHeight="1" x14ac:dyDescent="0.25">
      <c r="B40" s="107"/>
      <c r="C40" s="107"/>
      <c r="D40" s="107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14"/>
      <c r="AG40" s="14"/>
    </row>
    <row r="41" spans="1:35" ht="20.25" hidden="1" customHeight="1" x14ac:dyDescent="0.25">
      <c r="A41" s="80" t="s">
        <v>0</v>
      </c>
      <c r="B41" s="80"/>
      <c r="C41" s="80"/>
      <c r="D41" s="80" t="s">
        <v>1</v>
      </c>
      <c r="E41" s="40" t="s">
        <v>2</v>
      </c>
      <c r="F41" s="40"/>
      <c r="G41" s="40"/>
      <c r="H41" s="19"/>
      <c r="I41" s="80" t="s">
        <v>3</v>
      </c>
      <c r="J41" s="80"/>
      <c r="K41" s="80"/>
      <c r="L41" s="80"/>
      <c r="M41" s="79" t="s">
        <v>4</v>
      </c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80" t="s">
        <v>5</v>
      </c>
      <c r="AB41" s="130" t="s">
        <v>6</v>
      </c>
      <c r="AC41" s="131"/>
      <c r="AD41" s="131"/>
      <c r="AE41" s="131"/>
      <c r="AF41" s="131"/>
      <c r="AG41" s="132"/>
      <c r="AH41" s="105" t="s">
        <v>7</v>
      </c>
      <c r="AI41" s="105" t="s">
        <v>8</v>
      </c>
    </row>
    <row r="42" spans="1:35" ht="62.25" hidden="1" customHeight="1" x14ac:dyDescent="0.25">
      <c r="A42" s="80"/>
      <c r="B42" s="80"/>
      <c r="C42" s="80"/>
      <c r="D42" s="80"/>
      <c r="E42" s="40"/>
      <c r="F42" s="40"/>
      <c r="G42" s="40"/>
      <c r="H42" s="34" t="s">
        <v>9</v>
      </c>
      <c r="I42" s="80"/>
      <c r="J42" s="80"/>
      <c r="K42" s="80"/>
      <c r="L42" s="80"/>
      <c r="M42" s="34" t="s">
        <v>10</v>
      </c>
      <c r="N42" s="38" t="s">
        <v>11</v>
      </c>
      <c r="O42" s="39"/>
      <c r="P42" s="34" t="s">
        <v>12</v>
      </c>
      <c r="Q42" s="40" t="s">
        <v>31</v>
      </c>
      <c r="R42" s="40"/>
      <c r="S42" s="40"/>
      <c r="T42" s="34" t="s">
        <v>34</v>
      </c>
      <c r="U42" s="34" t="s">
        <v>13</v>
      </c>
      <c r="V42" s="40" t="s">
        <v>14</v>
      </c>
      <c r="W42" s="40"/>
      <c r="X42" s="40"/>
      <c r="Y42" s="40"/>
      <c r="Z42" s="34" t="s">
        <v>15</v>
      </c>
      <c r="AA42" s="80"/>
      <c r="AB42" s="2" t="s">
        <v>16</v>
      </c>
      <c r="AC42" s="3" t="s">
        <v>17</v>
      </c>
      <c r="AD42" s="3" t="s">
        <v>18</v>
      </c>
      <c r="AE42" s="3" t="s">
        <v>19</v>
      </c>
      <c r="AF42" s="2" t="s">
        <v>32</v>
      </c>
      <c r="AG42" s="2" t="s">
        <v>33</v>
      </c>
      <c r="AH42" s="106"/>
      <c r="AI42" s="106"/>
    </row>
    <row r="43" spans="1:35" ht="21.2" hidden="1" customHeight="1" x14ac:dyDescent="0.25">
      <c r="A43" s="125" t="s">
        <v>20</v>
      </c>
      <c r="B43" s="125"/>
      <c r="C43" s="125"/>
      <c r="D43" s="129" t="s">
        <v>21</v>
      </c>
      <c r="E43" s="133"/>
      <c r="F43" s="133"/>
      <c r="G43" s="133"/>
      <c r="H43" s="20" t="s">
        <v>22</v>
      </c>
      <c r="I43" s="133" t="s">
        <v>23</v>
      </c>
      <c r="J43" s="133"/>
      <c r="K43" s="133"/>
      <c r="L43" s="133"/>
      <c r="M43" s="61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 t="s">
        <v>46</v>
      </c>
      <c r="AA43" s="63">
        <f>SUM(M43:Z44)</f>
        <v>0</v>
      </c>
      <c r="AB43" s="111"/>
      <c r="AC43" s="111">
        <f>AA43*18%</f>
        <v>0</v>
      </c>
      <c r="AD43" s="111">
        <f>AA43*1.5%</f>
        <v>0</v>
      </c>
      <c r="AE43" s="111"/>
      <c r="AF43" s="111"/>
      <c r="AG43" s="111"/>
      <c r="AH43" s="111">
        <f>SUM(AB43:AE44)</f>
        <v>0</v>
      </c>
      <c r="AI43" s="113">
        <f>AA43-AH43</f>
        <v>0</v>
      </c>
    </row>
    <row r="44" spans="1:35" ht="21.2" hidden="1" customHeight="1" x14ac:dyDescent="0.25">
      <c r="A44" s="125"/>
      <c r="B44" s="125"/>
      <c r="C44" s="125"/>
      <c r="D44" s="129"/>
      <c r="E44" s="133"/>
      <c r="F44" s="133"/>
      <c r="G44" s="133"/>
      <c r="H44" s="20"/>
      <c r="I44" s="133"/>
      <c r="J44" s="133"/>
      <c r="K44" s="133"/>
      <c r="L44" s="133"/>
      <c r="M44" s="62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112"/>
      <c r="AC44" s="112"/>
      <c r="AD44" s="112"/>
      <c r="AE44" s="112"/>
      <c r="AF44" s="112"/>
      <c r="AG44" s="112"/>
      <c r="AH44" s="112"/>
      <c r="AI44" s="114"/>
    </row>
    <row r="45" spans="1:35" ht="22.5" hidden="1" customHeight="1" x14ac:dyDescent="0.25">
      <c r="A45" s="125" t="s">
        <v>24</v>
      </c>
      <c r="B45" s="125"/>
      <c r="C45" s="125"/>
      <c r="D45" s="129" t="s">
        <v>25</v>
      </c>
      <c r="E45" s="133">
        <v>21</v>
      </c>
      <c r="F45" s="133"/>
      <c r="G45" s="133"/>
      <c r="H45" s="20" t="s">
        <v>26</v>
      </c>
      <c r="I45" s="133" t="s">
        <v>27</v>
      </c>
      <c r="J45" s="133"/>
      <c r="K45" s="133"/>
      <c r="L45" s="133"/>
      <c r="M45" s="61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 t="s">
        <v>46</v>
      </c>
      <c r="AA45" s="63">
        <f>SUM(M45:Z46)</f>
        <v>0</v>
      </c>
      <c r="AB45" s="111">
        <v>12560</v>
      </c>
      <c r="AC45" s="111">
        <f>AA45*18%</f>
        <v>0</v>
      </c>
      <c r="AD45" s="111">
        <f>AA45*5%</f>
        <v>0</v>
      </c>
      <c r="AE45" s="111">
        <v>234.34</v>
      </c>
      <c r="AF45" s="111"/>
      <c r="AG45" s="111">
        <v>18023.580000000002</v>
      </c>
      <c r="AH45" s="111">
        <f>SUM(AB45:AG46)</f>
        <v>30817.920000000002</v>
      </c>
      <c r="AI45" s="113">
        <f>AA45-AH45</f>
        <v>-30817.920000000002</v>
      </c>
    </row>
    <row r="46" spans="1:35" ht="15" hidden="1" customHeight="1" x14ac:dyDescent="0.25">
      <c r="A46" s="125"/>
      <c r="B46" s="125"/>
      <c r="C46" s="125"/>
      <c r="D46" s="129"/>
      <c r="E46" s="133"/>
      <c r="F46" s="133"/>
      <c r="G46" s="133"/>
      <c r="H46" s="20"/>
      <c r="I46" s="133"/>
      <c r="J46" s="133"/>
      <c r="K46" s="133"/>
      <c r="L46" s="133"/>
      <c r="M46" s="62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112"/>
      <c r="AC46" s="112"/>
      <c r="AD46" s="112"/>
      <c r="AE46" s="112"/>
      <c r="AF46" s="112"/>
      <c r="AG46" s="112"/>
      <c r="AH46" s="112"/>
      <c r="AI46" s="114"/>
    </row>
    <row r="47" spans="1:35" ht="18.75" hidden="1" customHeight="1" x14ac:dyDescent="0.25">
      <c r="A47" s="125" t="s">
        <v>28</v>
      </c>
      <c r="B47" s="125"/>
      <c r="C47" s="125"/>
      <c r="D47" s="129" t="s">
        <v>29</v>
      </c>
      <c r="E47" s="133">
        <v>22</v>
      </c>
      <c r="F47" s="133"/>
      <c r="G47" s="133"/>
      <c r="H47" s="20" t="s">
        <v>30</v>
      </c>
      <c r="I47" s="133" t="s">
        <v>27</v>
      </c>
      <c r="J47" s="133"/>
      <c r="K47" s="133"/>
      <c r="L47" s="133"/>
      <c r="M47" s="61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 t="s">
        <v>46</v>
      </c>
      <c r="AA47" s="63">
        <f>SUM(M47:Z48)</f>
        <v>0</v>
      </c>
      <c r="AB47" s="111">
        <v>10630</v>
      </c>
      <c r="AC47" s="111">
        <f>AA47*18%</f>
        <v>0</v>
      </c>
      <c r="AD47" s="111">
        <f>AA47*5%</f>
        <v>0</v>
      </c>
      <c r="AE47" s="111">
        <v>245.5</v>
      </c>
      <c r="AF47" s="111"/>
      <c r="AG47" s="111">
        <v>16051.4</v>
      </c>
      <c r="AH47" s="111">
        <f>SUM(AB47:AG48)</f>
        <v>26926.9</v>
      </c>
      <c r="AI47" s="138">
        <f>AA47-AH47</f>
        <v>-26926.9</v>
      </c>
    </row>
    <row r="48" spans="1:35" ht="16.5" hidden="1" customHeight="1" x14ac:dyDescent="0.25">
      <c r="A48" s="125"/>
      <c r="B48" s="125"/>
      <c r="C48" s="125"/>
      <c r="D48" s="129"/>
      <c r="E48" s="133"/>
      <c r="F48" s="133"/>
      <c r="G48" s="133"/>
      <c r="H48" s="20"/>
      <c r="I48" s="133"/>
      <c r="J48" s="133"/>
      <c r="K48" s="133"/>
      <c r="L48" s="133"/>
      <c r="M48" s="62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112"/>
      <c r="AC48" s="112"/>
      <c r="AD48" s="112"/>
      <c r="AE48" s="112"/>
      <c r="AF48" s="112"/>
      <c r="AG48" s="112"/>
      <c r="AH48" s="112"/>
      <c r="AI48" s="139"/>
    </row>
    <row r="49" spans="1:35" ht="16.5" hidden="1" customHeight="1" x14ac:dyDescent="0.25">
      <c r="A49" s="97" t="s">
        <v>49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9"/>
      <c r="M49" s="18">
        <f>SUM(M43:M48)</f>
        <v>0</v>
      </c>
      <c r="N49" s="100">
        <f>SUM(N43:N47)</f>
        <v>0</v>
      </c>
      <c r="O49" s="101"/>
      <c r="P49" s="18">
        <f>SUM(P43:P47)</f>
        <v>0</v>
      </c>
      <c r="Q49" s="140">
        <f>SUM(Q43:Q47)</f>
        <v>0</v>
      </c>
      <c r="R49" s="140"/>
      <c r="S49" s="140"/>
      <c r="T49" s="18">
        <f t="shared" ref="T49:AI49" si="3">SUM(T43:T47)</f>
        <v>0</v>
      </c>
      <c r="U49" s="18">
        <f t="shared" si="3"/>
        <v>0</v>
      </c>
      <c r="V49" s="18">
        <f t="shared" si="3"/>
        <v>0</v>
      </c>
      <c r="W49" s="18">
        <f t="shared" si="3"/>
        <v>0</v>
      </c>
      <c r="X49" s="18">
        <f t="shared" si="3"/>
        <v>0</v>
      </c>
      <c r="Y49" s="18">
        <f t="shared" si="3"/>
        <v>0</v>
      </c>
      <c r="Z49" s="18">
        <f t="shared" si="3"/>
        <v>0</v>
      </c>
      <c r="AA49" s="18">
        <f t="shared" si="3"/>
        <v>0</v>
      </c>
      <c r="AB49" s="7">
        <f t="shared" si="3"/>
        <v>23190</v>
      </c>
      <c r="AC49" s="7">
        <f t="shared" si="3"/>
        <v>0</v>
      </c>
      <c r="AD49" s="7">
        <f t="shared" si="3"/>
        <v>0</v>
      </c>
      <c r="AE49" s="7">
        <f t="shared" si="3"/>
        <v>479.84000000000003</v>
      </c>
      <c r="AF49" s="7">
        <f t="shared" si="3"/>
        <v>0</v>
      </c>
      <c r="AG49" s="7">
        <f t="shared" si="3"/>
        <v>34074.980000000003</v>
      </c>
      <c r="AH49" s="7">
        <f t="shared" si="3"/>
        <v>57744.820000000007</v>
      </c>
      <c r="AI49" s="7">
        <f t="shared" si="3"/>
        <v>-57744.820000000007</v>
      </c>
    </row>
    <row r="50" spans="1:35" ht="12" hidden="1" customHeight="1" x14ac:dyDescent="0.25">
      <c r="A50" s="8"/>
      <c r="B50" s="8"/>
      <c r="C50" s="8"/>
      <c r="D50" s="8"/>
      <c r="E50" s="9"/>
      <c r="F50" s="9"/>
      <c r="G50" s="9"/>
      <c r="H50" s="10"/>
      <c r="I50" s="11"/>
      <c r="J50" s="11"/>
      <c r="K50" s="11"/>
      <c r="L50" s="11"/>
      <c r="M50" s="12"/>
      <c r="N50" s="15"/>
      <c r="O50" s="15"/>
      <c r="P50" s="12"/>
      <c r="Q50" s="15"/>
      <c r="R50" s="15"/>
      <c r="S50" s="15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1:35" ht="12.95" hidden="1" customHeight="1" x14ac:dyDescent="0.25">
      <c r="A51" s="65" t="s">
        <v>56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spans="1:35" ht="6" hidden="1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</row>
    <row r="53" spans="1:35" ht="17.25" hidden="1" customHeight="1" x14ac:dyDescent="0.25">
      <c r="A53" s="67" t="s">
        <v>0</v>
      </c>
      <c r="B53" s="68"/>
      <c r="C53" s="69"/>
      <c r="D53" s="67" t="s">
        <v>1</v>
      </c>
      <c r="E53" s="73" t="s">
        <v>2</v>
      </c>
      <c r="F53" s="74"/>
      <c r="G53" s="75"/>
      <c r="H53" s="19"/>
      <c r="I53" s="67" t="s">
        <v>3</v>
      </c>
      <c r="J53" s="68"/>
      <c r="K53" s="68"/>
      <c r="L53" s="69"/>
      <c r="M53" s="108" t="s">
        <v>4</v>
      </c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10"/>
      <c r="AA53" s="103" t="s">
        <v>5</v>
      </c>
      <c r="AB53" s="134" t="s">
        <v>6</v>
      </c>
      <c r="AC53" s="135"/>
      <c r="AD53" s="135"/>
      <c r="AE53" s="135"/>
      <c r="AF53" s="135"/>
      <c r="AG53" s="136"/>
      <c r="AH53" s="105" t="s">
        <v>7</v>
      </c>
      <c r="AI53" s="105" t="s">
        <v>8</v>
      </c>
    </row>
    <row r="54" spans="1:35" ht="43.5" hidden="1" customHeight="1" x14ac:dyDescent="0.25">
      <c r="A54" s="70"/>
      <c r="B54" s="71"/>
      <c r="C54" s="72"/>
      <c r="D54" s="70"/>
      <c r="E54" s="76"/>
      <c r="F54" s="77"/>
      <c r="G54" s="78"/>
      <c r="H54" s="33" t="s">
        <v>9</v>
      </c>
      <c r="I54" s="70"/>
      <c r="J54" s="71"/>
      <c r="K54" s="71"/>
      <c r="L54" s="72"/>
      <c r="M54" s="34" t="s">
        <v>10</v>
      </c>
      <c r="N54" s="38" t="s">
        <v>11</v>
      </c>
      <c r="O54" s="39"/>
      <c r="P54" s="34" t="s">
        <v>12</v>
      </c>
      <c r="Q54" s="38" t="s">
        <v>31</v>
      </c>
      <c r="R54" s="137"/>
      <c r="S54" s="137"/>
      <c r="T54" s="34" t="s">
        <v>34</v>
      </c>
      <c r="U54" s="34" t="s">
        <v>15</v>
      </c>
      <c r="V54" s="38" t="s">
        <v>14</v>
      </c>
      <c r="W54" s="137"/>
      <c r="X54" s="137"/>
      <c r="Y54" s="39"/>
      <c r="Z54" s="34" t="s">
        <v>15</v>
      </c>
      <c r="AA54" s="104"/>
      <c r="AB54" s="2" t="s">
        <v>16</v>
      </c>
      <c r="AC54" s="3" t="s">
        <v>17</v>
      </c>
      <c r="AD54" s="3" t="s">
        <v>18</v>
      </c>
      <c r="AE54" s="3" t="s">
        <v>19</v>
      </c>
      <c r="AF54" s="2" t="s">
        <v>32</v>
      </c>
      <c r="AG54" s="2" t="s">
        <v>33</v>
      </c>
      <c r="AH54" s="106"/>
      <c r="AI54" s="106"/>
    </row>
    <row r="55" spans="1:35" ht="21.2" hidden="1" customHeight="1" x14ac:dyDescent="0.25">
      <c r="A55" s="41" t="s">
        <v>20</v>
      </c>
      <c r="B55" s="42"/>
      <c r="C55" s="43"/>
      <c r="D55" s="127" t="s">
        <v>21</v>
      </c>
      <c r="E55" s="49"/>
      <c r="F55" s="50"/>
      <c r="G55" s="51"/>
      <c r="H55" s="22" t="s">
        <v>22</v>
      </c>
      <c r="I55" s="55" t="s">
        <v>23</v>
      </c>
      <c r="J55" s="56"/>
      <c r="K55" s="56"/>
      <c r="L55" s="57"/>
      <c r="M55" s="61"/>
      <c r="N55" s="121"/>
      <c r="O55" s="122"/>
      <c r="P55" s="61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>
        <f>SUM(M55:Z56)</f>
        <v>0</v>
      </c>
      <c r="AB55" s="82"/>
      <c r="AC55" s="82">
        <f>AA55*18%</f>
        <v>0</v>
      </c>
      <c r="AD55" s="82">
        <f>AA55*5%</f>
        <v>0</v>
      </c>
      <c r="AE55" s="82"/>
      <c r="AF55" s="82">
        <v>46362.47</v>
      </c>
      <c r="AG55" s="82"/>
      <c r="AH55" s="111">
        <f>SUM(AB55:AG56)</f>
        <v>46362.47</v>
      </c>
      <c r="AI55" s="113">
        <f>AA55-AH55</f>
        <v>-46362.47</v>
      </c>
    </row>
    <row r="56" spans="1:35" ht="7.5" hidden="1" customHeight="1" x14ac:dyDescent="0.25">
      <c r="A56" s="44"/>
      <c r="B56" s="45"/>
      <c r="C56" s="46"/>
      <c r="D56" s="128"/>
      <c r="E56" s="52"/>
      <c r="F56" s="53"/>
      <c r="G56" s="54"/>
      <c r="H56" s="20"/>
      <c r="I56" s="58"/>
      <c r="J56" s="59"/>
      <c r="K56" s="59"/>
      <c r="L56" s="60"/>
      <c r="M56" s="62"/>
      <c r="N56" s="123"/>
      <c r="O56" s="124"/>
      <c r="P56" s="62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82"/>
      <c r="AC56" s="82"/>
      <c r="AD56" s="82"/>
      <c r="AE56" s="82"/>
      <c r="AF56" s="82"/>
      <c r="AG56" s="82"/>
      <c r="AH56" s="112"/>
      <c r="AI56" s="114"/>
    </row>
    <row r="57" spans="1:35" ht="22.5" hidden="1" customHeight="1" x14ac:dyDescent="0.25">
      <c r="A57" s="41" t="s">
        <v>24</v>
      </c>
      <c r="B57" s="42"/>
      <c r="C57" s="43"/>
      <c r="D57" s="127" t="s">
        <v>25</v>
      </c>
      <c r="E57" s="49">
        <v>20</v>
      </c>
      <c r="F57" s="50"/>
      <c r="G57" s="51"/>
      <c r="H57" s="22" t="s">
        <v>26</v>
      </c>
      <c r="I57" s="49" t="s">
        <v>27</v>
      </c>
      <c r="J57" s="50"/>
      <c r="K57" s="50"/>
      <c r="L57" s="51"/>
      <c r="M57" s="61"/>
      <c r="N57" s="121"/>
      <c r="O57" s="122"/>
      <c r="P57" s="61"/>
      <c r="Q57" s="63"/>
      <c r="R57" s="63"/>
      <c r="S57" s="63"/>
      <c r="T57" s="63"/>
      <c r="U57" s="63"/>
      <c r="V57" s="63"/>
      <c r="W57" s="63"/>
      <c r="X57" s="63"/>
      <c r="Y57" s="63"/>
      <c r="Z57" s="63" t="s">
        <v>46</v>
      </c>
      <c r="AA57" s="63">
        <f>SUM(M57:Z58)</f>
        <v>0</v>
      </c>
      <c r="AB57" s="82">
        <v>11960</v>
      </c>
      <c r="AC57" s="82">
        <f>AA57*18%</f>
        <v>0</v>
      </c>
      <c r="AD57" s="82">
        <f t="shared" ref="AD57" si="4">AA57*5%</f>
        <v>0</v>
      </c>
      <c r="AE57" s="82">
        <v>233.81</v>
      </c>
      <c r="AF57" s="82"/>
      <c r="AG57" s="82">
        <v>18546.16</v>
      </c>
      <c r="AH57" s="111">
        <f t="shared" ref="AH57" si="5">SUM(AB57:AG58)</f>
        <v>30739.97</v>
      </c>
      <c r="AI57" s="113">
        <f t="shared" ref="AI57" si="6">AA57-AH57</f>
        <v>-30739.97</v>
      </c>
    </row>
    <row r="58" spans="1:35" ht="15" hidden="1" customHeight="1" x14ac:dyDescent="0.25">
      <c r="A58" s="44"/>
      <c r="B58" s="45"/>
      <c r="C58" s="46"/>
      <c r="D58" s="128"/>
      <c r="E58" s="52"/>
      <c r="F58" s="53"/>
      <c r="G58" s="54"/>
      <c r="H58" s="22"/>
      <c r="I58" s="52"/>
      <c r="J58" s="53"/>
      <c r="K58" s="53"/>
      <c r="L58" s="54"/>
      <c r="M58" s="62"/>
      <c r="N58" s="123"/>
      <c r="O58" s="124"/>
      <c r="P58" s="62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82"/>
      <c r="AC58" s="82"/>
      <c r="AD58" s="82"/>
      <c r="AE58" s="82"/>
      <c r="AF58" s="82"/>
      <c r="AG58" s="82"/>
      <c r="AH58" s="112"/>
      <c r="AI58" s="114"/>
    </row>
    <row r="59" spans="1:35" ht="18.75" hidden="1" customHeight="1" x14ac:dyDescent="0.25">
      <c r="A59" s="125" t="s">
        <v>28</v>
      </c>
      <c r="B59" s="125"/>
      <c r="C59" s="125"/>
      <c r="D59" s="129" t="s">
        <v>29</v>
      </c>
      <c r="E59" s="49">
        <v>20</v>
      </c>
      <c r="F59" s="50"/>
      <c r="G59" s="51"/>
      <c r="H59" s="22" t="s">
        <v>30</v>
      </c>
      <c r="I59" s="49" t="s">
        <v>27</v>
      </c>
      <c r="J59" s="50"/>
      <c r="K59" s="50"/>
      <c r="L59" s="51"/>
      <c r="M59" s="61"/>
      <c r="N59" s="121"/>
      <c r="O59" s="122"/>
      <c r="P59" s="61"/>
      <c r="Q59" s="63"/>
      <c r="R59" s="63"/>
      <c r="S59" s="63"/>
      <c r="T59" s="63"/>
      <c r="U59" s="63"/>
      <c r="V59" s="63"/>
      <c r="W59" s="63"/>
      <c r="X59" s="63"/>
      <c r="Y59" s="63"/>
      <c r="Z59" s="63" t="s">
        <v>46</v>
      </c>
      <c r="AA59" s="63">
        <f>SUM(M59:Z60)</f>
        <v>0</v>
      </c>
      <c r="AB59" s="82">
        <v>10120</v>
      </c>
      <c r="AC59" s="82">
        <f>AA59*18%</f>
        <v>0</v>
      </c>
      <c r="AD59" s="82">
        <f t="shared" ref="AD59" si="7">AA59*5%</f>
        <v>0</v>
      </c>
      <c r="AE59" s="82">
        <v>245.5</v>
      </c>
      <c r="AF59" s="82"/>
      <c r="AG59" s="82">
        <v>16561.400000000001</v>
      </c>
      <c r="AH59" s="111">
        <f t="shared" ref="AH59" si="8">SUM(AB59:AG60)</f>
        <v>26926.9</v>
      </c>
      <c r="AI59" s="113">
        <f t="shared" ref="AI59" si="9">AA59-AH59</f>
        <v>-26926.9</v>
      </c>
    </row>
    <row r="60" spans="1:35" ht="16.5" hidden="1" customHeight="1" x14ac:dyDescent="0.25">
      <c r="A60" s="125"/>
      <c r="B60" s="125"/>
      <c r="C60" s="125"/>
      <c r="D60" s="129"/>
      <c r="E60" s="52"/>
      <c r="F60" s="53"/>
      <c r="G60" s="54"/>
      <c r="H60" s="22"/>
      <c r="I60" s="52"/>
      <c r="J60" s="53"/>
      <c r="K60" s="53"/>
      <c r="L60" s="54"/>
      <c r="M60" s="62"/>
      <c r="N60" s="123"/>
      <c r="O60" s="124"/>
      <c r="P60" s="62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82"/>
      <c r="AC60" s="82"/>
      <c r="AD60" s="82"/>
      <c r="AE60" s="82"/>
      <c r="AF60" s="82"/>
      <c r="AG60" s="82"/>
      <c r="AH60" s="112"/>
      <c r="AI60" s="114"/>
    </row>
    <row r="61" spans="1:35" ht="12.75" hidden="1" customHeight="1" x14ac:dyDescent="0.25">
      <c r="A61" s="97" t="s">
        <v>49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18">
        <f>SUM(M55:M60)</f>
        <v>0</v>
      </c>
      <c r="N61" s="100">
        <f>SUM(N55:N59)</f>
        <v>0</v>
      </c>
      <c r="O61" s="101"/>
      <c r="P61" s="18">
        <f>SUM(P55:P59)</f>
        <v>0</v>
      </c>
      <c r="Q61" s="100">
        <f>SUM(Q55:Q59)</f>
        <v>0</v>
      </c>
      <c r="R61" s="102"/>
      <c r="S61" s="102"/>
      <c r="T61" s="18">
        <f>SUM(T55:T60)</f>
        <v>0</v>
      </c>
      <c r="U61" s="18">
        <f t="shared" ref="U61:AI61" si="10">SUM(U55:U59)</f>
        <v>0</v>
      </c>
      <c r="V61" s="18">
        <f t="shared" si="10"/>
        <v>0</v>
      </c>
      <c r="W61" s="18">
        <f t="shared" si="10"/>
        <v>0</v>
      </c>
      <c r="X61" s="18">
        <f t="shared" si="10"/>
        <v>0</v>
      </c>
      <c r="Y61" s="18">
        <f t="shared" si="10"/>
        <v>0</v>
      </c>
      <c r="Z61" s="18">
        <f t="shared" si="10"/>
        <v>0</v>
      </c>
      <c r="AA61" s="18">
        <f t="shared" si="10"/>
        <v>0</v>
      </c>
      <c r="AB61" s="7">
        <f t="shared" si="10"/>
        <v>22080</v>
      </c>
      <c r="AC61" s="7">
        <f t="shared" si="10"/>
        <v>0</v>
      </c>
      <c r="AD61" s="7">
        <f t="shared" si="10"/>
        <v>0</v>
      </c>
      <c r="AE61" s="7">
        <f t="shared" si="10"/>
        <v>479.31</v>
      </c>
      <c r="AF61" s="7">
        <f t="shared" si="10"/>
        <v>46362.47</v>
      </c>
      <c r="AG61" s="7">
        <f t="shared" si="10"/>
        <v>35107.56</v>
      </c>
      <c r="AH61" s="7">
        <f t="shared" si="10"/>
        <v>104029.34</v>
      </c>
      <c r="AI61" s="7">
        <f t="shared" si="10"/>
        <v>-104029.34</v>
      </c>
    </row>
    <row r="62" spans="1:35" ht="12" hidden="1" customHeight="1" x14ac:dyDescent="0.25">
      <c r="A62" s="8"/>
      <c r="B62" s="8"/>
      <c r="C62" s="8"/>
      <c r="D62" s="8"/>
      <c r="E62" s="9"/>
      <c r="F62" s="9"/>
      <c r="G62" s="9"/>
      <c r="H62" s="10"/>
      <c r="I62" s="11"/>
      <c r="J62" s="11"/>
      <c r="K62" s="11"/>
      <c r="L62" s="11"/>
      <c r="M62" s="12"/>
      <c r="N62" s="15"/>
      <c r="O62" s="15"/>
      <c r="P62" s="12"/>
      <c r="Q62" s="15"/>
      <c r="R62" s="15"/>
      <c r="S62" s="15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1:35" ht="12.95" hidden="1" customHeight="1" x14ac:dyDescent="0.25">
      <c r="A63" s="65" t="s">
        <v>57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spans="1:35" ht="4.5" hidden="1" customHeight="1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</row>
    <row r="65" spans="1:35" ht="12" hidden="1" customHeight="1" x14ac:dyDescent="0.25">
      <c r="A65" s="67" t="s">
        <v>0</v>
      </c>
      <c r="B65" s="68"/>
      <c r="C65" s="69"/>
      <c r="D65" s="67" t="s">
        <v>1</v>
      </c>
      <c r="E65" s="73" t="s">
        <v>2</v>
      </c>
      <c r="F65" s="74"/>
      <c r="G65" s="75"/>
      <c r="H65" s="19"/>
      <c r="I65" s="67" t="s">
        <v>3</v>
      </c>
      <c r="J65" s="68"/>
      <c r="K65" s="68"/>
      <c r="L65" s="69"/>
      <c r="M65" s="108" t="s">
        <v>4</v>
      </c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10"/>
      <c r="AA65" s="103" t="s">
        <v>5</v>
      </c>
      <c r="AB65" s="134" t="s">
        <v>6</v>
      </c>
      <c r="AC65" s="135"/>
      <c r="AD65" s="135"/>
      <c r="AE65" s="135"/>
      <c r="AF65" s="135"/>
      <c r="AG65" s="136"/>
      <c r="AH65" s="105" t="s">
        <v>7</v>
      </c>
      <c r="AI65" s="105" t="s">
        <v>8</v>
      </c>
    </row>
    <row r="66" spans="1:35" ht="45" hidden="1" customHeight="1" x14ac:dyDescent="0.25">
      <c r="A66" s="70"/>
      <c r="B66" s="71"/>
      <c r="C66" s="72"/>
      <c r="D66" s="70"/>
      <c r="E66" s="76"/>
      <c r="F66" s="77"/>
      <c r="G66" s="78"/>
      <c r="H66" s="33" t="s">
        <v>9</v>
      </c>
      <c r="I66" s="70"/>
      <c r="J66" s="71"/>
      <c r="K66" s="71"/>
      <c r="L66" s="72"/>
      <c r="M66" s="34" t="s">
        <v>10</v>
      </c>
      <c r="N66" s="38" t="s">
        <v>11</v>
      </c>
      <c r="O66" s="39"/>
      <c r="P66" s="34" t="s">
        <v>12</v>
      </c>
      <c r="Q66" s="38" t="s">
        <v>31</v>
      </c>
      <c r="R66" s="137"/>
      <c r="S66" s="137"/>
      <c r="T66" s="34" t="s">
        <v>15</v>
      </c>
      <c r="U66" s="34" t="s">
        <v>13</v>
      </c>
      <c r="V66" s="23" t="s">
        <v>14</v>
      </c>
      <c r="W66" s="23" t="s">
        <v>35</v>
      </c>
      <c r="X66" s="24"/>
      <c r="Y66" s="25"/>
      <c r="Z66" s="34" t="s">
        <v>15</v>
      </c>
      <c r="AA66" s="104"/>
      <c r="AB66" s="2" t="s">
        <v>16</v>
      </c>
      <c r="AC66" s="3" t="s">
        <v>17</v>
      </c>
      <c r="AD66" s="3" t="s">
        <v>18</v>
      </c>
      <c r="AE66" s="3" t="s">
        <v>19</v>
      </c>
      <c r="AF66" s="2" t="s">
        <v>32</v>
      </c>
      <c r="AG66" s="2" t="s">
        <v>33</v>
      </c>
      <c r="AH66" s="106"/>
      <c r="AI66" s="106"/>
    </row>
    <row r="67" spans="1:35" ht="21.2" hidden="1" customHeight="1" x14ac:dyDescent="0.25">
      <c r="A67" s="41" t="s">
        <v>20</v>
      </c>
      <c r="B67" s="42"/>
      <c r="C67" s="43"/>
      <c r="D67" s="127" t="s">
        <v>21</v>
      </c>
      <c r="E67" s="49"/>
      <c r="F67" s="50"/>
      <c r="G67" s="51"/>
      <c r="H67" s="22" t="s">
        <v>22</v>
      </c>
      <c r="I67" s="55" t="s">
        <v>23</v>
      </c>
      <c r="J67" s="56"/>
      <c r="K67" s="56"/>
      <c r="L67" s="57"/>
      <c r="M67" s="61"/>
      <c r="N67" s="121"/>
      <c r="O67" s="122"/>
      <c r="P67" s="61"/>
      <c r="Q67" s="121"/>
      <c r="R67" s="141"/>
      <c r="S67" s="141"/>
      <c r="T67" s="61"/>
      <c r="U67" s="61"/>
      <c r="V67" s="61"/>
      <c r="W67" s="61"/>
      <c r="X67" s="16"/>
      <c r="Y67" s="122" t="s">
        <v>48</v>
      </c>
      <c r="Z67" s="61"/>
      <c r="AA67" s="61">
        <f>SUM(M67:Z68)</f>
        <v>0</v>
      </c>
      <c r="AB67" s="82">
        <v>12670</v>
      </c>
      <c r="AC67" s="82">
        <f>AA67*18%</f>
        <v>0</v>
      </c>
      <c r="AD67" s="82">
        <f>AA67*5%</f>
        <v>0</v>
      </c>
      <c r="AE67" s="82">
        <v>258.42</v>
      </c>
      <c r="AF67" s="82">
        <v>53682.86</v>
      </c>
      <c r="AG67" s="82">
        <v>13106.5</v>
      </c>
      <c r="AH67" s="111">
        <f>SUM(AB67:AG68)</f>
        <v>79717.78</v>
      </c>
      <c r="AI67" s="113"/>
    </row>
    <row r="68" spans="1:35" ht="21.2" hidden="1" customHeight="1" x14ac:dyDescent="0.25">
      <c r="A68" s="44"/>
      <c r="B68" s="45"/>
      <c r="C68" s="46"/>
      <c r="D68" s="128"/>
      <c r="E68" s="52"/>
      <c r="F68" s="53"/>
      <c r="G68" s="54"/>
      <c r="H68" s="20"/>
      <c r="I68" s="58"/>
      <c r="J68" s="59"/>
      <c r="K68" s="59"/>
      <c r="L68" s="60"/>
      <c r="M68" s="62"/>
      <c r="N68" s="123"/>
      <c r="O68" s="124"/>
      <c r="P68" s="62"/>
      <c r="Q68" s="123"/>
      <c r="R68" s="142"/>
      <c r="S68" s="142"/>
      <c r="T68" s="62"/>
      <c r="U68" s="62"/>
      <c r="V68" s="62"/>
      <c r="W68" s="62"/>
      <c r="X68" s="17"/>
      <c r="Y68" s="124"/>
      <c r="Z68" s="62"/>
      <c r="AA68" s="62"/>
      <c r="AB68" s="82"/>
      <c r="AC68" s="82"/>
      <c r="AD68" s="82"/>
      <c r="AE68" s="82"/>
      <c r="AF68" s="82"/>
      <c r="AG68" s="82"/>
      <c r="AH68" s="112"/>
      <c r="AI68" s="114"/>
    </row>
    <row r="69" spans="1:35" ht="22.5" hidden="1" customHeight="1" x14ac:dyDescent="0.25">
      <c r="A69" s="41" t="s">
        <v>24</v>
      </c>
      <c r="B69" s="42"/>
      <c r="C69" s="43"/>
      <c r="D69" s="127" t="s">
        <v>25</v>
      </c>
      <c r="E69" s="49">
        <v>21</v>
      </c>
      <c r="F69" s="50"/>
      <c r="G69" s="51"/>
      <c r="H69" s="22" t="s">
        <v>26</v>
      </c>
      <c r="I69" s="49" t="s">
        <v>27</v>
      </c>
      <c r="J69" s="50"/>
      <c r="K69" s="50"/>
      <c r="L69" s="51"/>
      <c r="M69" s="61"/>
      <c r="N69" s="121"/>
      <c r="O69" s="122"/>
      <c r="P69" s="61"/>
      <c r="Q69" s="121"/>
      <c r="R69" s="141"/>
      <c r="S69" s="141"/>
      <c r="T69" s="61"/>
      <c r="U69" s="61"/>
      <c r="V69" s="61"/>
      <c r="W69" s="61"/>
      <c r="X69" s="16"/>
      <c r="Y69" s="122" t="s">
        <v>46</v>
      </c>
      <c r="Z69" s="61" t="s">
        <v>46</v>
      </c>
      <c r="AA69" s="61">
        <f>SUM(M69:Z70)</f>
        <v>0</v>
      </c>
      <c r="AB69" s="82">
        <v>42000</v>
      </c>
      <c r="AC69" s="82">
        <f>AA69*18%</f>
        <v>0</v>
      </c>
      <c r="AD69" s="82">
        <f t="shared" ref="AD69" si="11">AA69*5%</f>
        <v>0</v>
      </c>
      <c r="AE69" s="82">
        <v>138.76</v>
      </c>
      <c r="AF69" s="82"/>
      <c r="AG69" s="82">
        <v>14779.47</v>
      </c>
      <c r="AH69" s="111">
        <f t="shared" ref="AH69" si="12">SUM(AB69:AG70)</f>
        <v>56918.23</v>
      </c>
      <c r="AI69" s="113">
        <f t="shared" ref="AI69" si="13">AA69-AH69</f>
        <v>-56918.23</v>
      </c>
    </row>
    <row r="70" spans="1:35" ht="15" hidden="1" customHeight="1" x14ac:dyDescent="0.25">
      <c r="A70" s="44"/>
      <c r="B70" s="45"/>
      <c r="C70" s="46"/>
      <c r="D70" s="128"/>
      <c r="E70" s="52"/>
      <c r="F70" s="53"/>
      <c r="G70" s="54"/>
      <c r="H70" s="22"/>
      <c r="I70" s="52"/>
      <c r="J70" s="53"/>
      <c r="K70" s="53"/>
      <c r="L70" s="54"/>
      <c r="M70" s="62"/>
      <c r="N70" s="123"/>
      <c r="O70" s="124"/>
      <c r="P70" s="62"/>
      <c r="Q70" s="123"/>
      <c r="R70" s="142"/>
      <c r="S70" s="142"/>
      <c r="T70" s="62"/>
      <c r="U70" s="62"/>
      <c r="V70" s="62"/>
      <c r="W70" s="62"/>
      <c r="X70" s="17"/>
      <c r="Y70" s="124"/>
      <c r="Z70" s="62"/>
      <c r="AA70" s="62"/>
      <c r="AB70" s="82"/>
      <c r="AC70" s="82"/>
      <c r="AD70" s="82"/>
      <c r="AE70" s="82"/>
      <c r="AF70" s="82"/>
      <c r="AG70" s="82"/>
      <c r="AH70" s="112"/>
      <c r="AI70" s="114"/>
    </row>
    <row r="71" spans="1:35" ht="18.75" hidden="1" customHeight="1" x14ac:dyDescent="0.25">
      <c r="A71" s="125" t="s">
        <v>28</v>
      </c>
      <c r="B71" s="125"/>
      <c r="C71" s="125"/>
      <c r="D71" s="129" t="s">
        <v>29</v>
      </c>
      <c r="E71" s="49">
        <v>22</v>
      </c>
      <c r="F71" s="50"/>
      <c r="G71" s="51"/>
      <c r="H71" s="22" t="s">
        <v>30</v>
      </c>
      <c r="I71" s="49" t="s">
        <v>27</v>
      </c>
      <c r="J71" s="50"/>
      <c r="K71" s="50"/>
      <c r="L71" s="51"/>
      <c r="M71" s="61"/>
      <c r="N71" s="121"/>
      <c r="O71" s="122"/>
      <c r="P71" s="61"/>
      <c r="Q71" s="121"/>
      <c r="R71" s="141"/>
      <c r="S71" s="141"/>
      <c r="T71" s="61"/>
      <c r="U71" s="61"/>
      <c r="V71" s="61"/>
      <c r="W71" s="61"/>
      <c r="X71" s="16"/>
      <c r="Y71" s="122" t="s">
        <v>46</v>
      </c>
      <c r="Z71" s="61" t="s">
        <v>46</v>
      </c>
      <c r="AA71" s="61">
        <f>SUM(M71:Z72)</f>
        <v>0</v>
      </c>
      <c r="AB71" s="82">
        <v>10170</v>
      </c>
      <c r="AC71" s="82">
        <f>AA71*18%+0.01</f>
        <v>0.01</v>
      </c>
      <c r="AD71" s="82">
        <f t="shared" ref="AD71" si="14">AA71*5%</f>
        <v>0</v>
      </c>
      <c r="AE71" s="82">
        <v>245.5</v>
      </c>
      <c r="AF71" s="82"/>
      <c r="AG71" s="82">
        <v>53123.19</v>
      </c>
      <c r="AH71" s="111">
        <f t="shared" ref="AH71" si="15">SUM(AB71:AG72)</f>
        <v>63538.700000000004</v>
      </c>
      <c r="AI71" s="113">
        <f t="shared" ref="AI71" si="16">AA71-AH71</f>
        <v>-63538.700000000004</v>
      </c>
    </row>
    <row r="72" spans="1:35" ht="16.5" hidden="1" customHeight="1" x14ac:dyDescent="0.25">
      <c r="A72" s="125"/>
      <c r="B72" s="125"/>
      <c r="C72" s="125"/>
      <c r="D72" s="129"/>
      <c r="E72" s="52"/>
      <c r="F72" s="53"/>
      <c r="G72" s="54"/>
      <c r="H72" s="22"/>
      <c r="I72" s="52"/>
      <c r="J72" s="53"/>
      <c r="K72" s="53"/>
      <c r="L72" s="54"/>
      <c r="M72" s="62"/>
      <c r="N72" s="123"/>
      <c r="O72" s="124"/>
      <c r="P72" s="62"/>
      <c r="Q72" s="123"/>
      <c r="R72" s="142"/>
      <c r="S72" s="142"/>
      <c r="T72" s="62"/>
      <c r="U72" s="62"/>
      <c r="V72" s="62"/>
      <c r="W72" s="62"/>
      <c r="X72" s="17"/>
      <c r="Y72" s="124"/>
      <c r="Z72" s="62"/>
      <c r="AA72" s="62"/>
      <c r="AB72" s="82"/>
      <c r="AC72" s="82"/>
      <c r="AD72" s="82"/>
      <c r="AE72" s="82"/>
      <c r="AF72" s="82"/>
      <c r="AG72" s="82"/>
      <c r="AH72" s="112"/>
      <c r="AI72" s="114"/>
    </row>
    <row r="73" spans="1:35" ht="12" hidden="1" customHeight="1" x14ac:dyDescent="0.25">
      <c r="A73" s="97" t="s">
        <v>49</v>
      </c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9"/>
      <c r="M73" s="18">
        <f>SUM(M67:M72)</f>
        <v>0</v>
      </c>
      <c r="N73" s="100">
        <f>SUM(N67:N71)</f>
        <v>0</v>
      </c>
      <c r="O73" s="101"/>
      <c r="P73" s="18">
        <f>SUM(P67:P71)</f>
        <v>0</v>
      </c>
      <c r="Q73" s="100">
        <f>SUM(Q67:Q71)</f>
        <v>0</v>
      </c>
      <c r="R73" s="102"/>
      <c r="S73" s="102"/>
      <c r="T73" s="18">
        <f>SUM(T67:T72)</f>
        <v>0</v>
      </c>
      <c r="U73" s="18">
        <f t="shared" ref="U73:AI73" si="17">SUM(U67:U71)</f>
        <v>0</v>
      </c>
      <c r="V73" s="18">
        <f>SUM(V67:V71)</f>
        <v>0</v>
      </c>
      <c r="W73" s="18">
        <f t="shared" si="17"/>
        <v>0</v>
      </c>
      <c r="X73" s="18">
        <f t="shared" si="17"/>
        <v>0</v>
      </c>
      <c r="Y73" s="18">
        <f t="shared" si="17"/>
        <v>0</v>
      </c>
      <c r="Z73" s="18">
        <f t="shared" si="17"/>
        <v>0</v>
      </c>
      <c r="AA73" s="18">
        <f t="shared" si="17"/>
        <v>0</v>
      </c>
      <c r="AB73" s="7">
        <f t="shared" si="17"/>
        <v>64840</v>
      </c>
      <c r="AC73" s="7">
        <f t="shared" si="17"/>
        <v>0.01</v>
      </c>
      <c r="AD73" s="7">
        <f t="shared" si="17"/>
        <v>0</v>
      </c>
      <c r="AE73" s="7">
        <f t="shared" si="17"/>
        <v>642.68000000000006</v>
      </c>
      <c r="AF73" s="7">
        <f t="shared" si="17"/>
        <v>53682.86</v>
      </c>
      <c r="AG73" s="7">
        <f t="shared" si="17"/>
        <v>81009.16</v>
      </c>
      <c r="AH73" s="7">
        <f t="shared" si="17"/>
        <v>200174.71000000002</v>
      </c>
      <c r="AI73" s="7">
        <f t="shared" si="17"/>
        <v>-120456.93000000001</v>
      </c>
    </row>
    <row r="74" spans="1:35" ht="12" hidden="1" customHeight="1" x14ac:dyDescent="0.25">
      <c r="A74" s="8"/>
      <c r="B74" s="8"/>
      <c r="C74" s="8"/>
      <c r="D74" s="8"/>
      <c r="E74" s="9"/>
      <c r="F74" s="9"/>
      <c r="G74" s="9"/>
      <c r="H74" s="10"/>
      <c r="I74" s="11"/>
      <c r="J74" s="11"/>
      <c r="K74" s="11"/>
      <c r="L74" s="11"/>
      <c r="M74" s="12"/>
      <c r="N74" s="15"/>
      <c r="O74" s="15"/>
      <c r="P74" s="12"/>
      <c r="Q74" s="15"/>
      <c r="R74" s="15"/>
      <c r="S74" s="15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</row>
    <row r="75" spans="1:35" ht="12.95" hidden="1" customHeight="1" x14ac:dyDescent="0.25">
      <c r="A75" s="65" t="s">
        <v>58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spans="1:35" ht="4.5" hidden="1" customHeight="1" x14ac:dyDescent="0.25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</row>
    <row r="77" spans="1:35" ht="18.75" hidden="1" customHeight="1" x14ac:dyDescent="0.25">
      <c r="A77" s="67" t="s">
        <v>0</v>
      </c>
      <c r="B77" s="68"/>
      <c r="C77" s="69"/>
      <c r="D77" s="67" t="s">
        <v>1</v>
      </c>
      <c r="E77" s="73" t="s">
        <v>2</v>
      </c>
      <c r="F77" s="74"/>
      <c r="G77" s="75"/>
      <c r="H77" s="19"/>
      <c r="I77" s="67" t="s">
        <v>3</v>
      </c>
      <c r="J77" s="68"/>
      <c r="K77" s="68"/>
      <c r="L77" s="69"/>
      <c r="M77" s="108" t="s">
        <v>4</v>
      </c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10"/>
      <c r="AA77" s="103" t="s">
        <v>5</v>
      </c>
      <c r="AB77" s="134" t="s">
        <v>6</v>
      </c>
      <c r="AC77" s="135"/>
      <c r="AD77" s="135"/>
      <c r="AE77" s="135"/>
      <c r="AF77" s="135"/>
      <c r="AG77" s="136"/>
      <c r="AH77" s="105" t="s">
        <v>7</v>
      </c>
      <c r="AI77" s="105" t="s">
        <v>8</v>
      </c>
    </row>
    <row r="78" spans="1:35" ht="39" hidden="1" customHeight="1" x14ac:dyDescent="0.25">
      <c r="A78" s="70"/>
      <c r="B78" s="71"/>
      <c r="C78" s="72"/>
      <c r="D78" s="70"/>
      <c r="E78" s="76"/>
      <c r="F78" s="77"/>
      <c r="G78" s="78"/>
      <c r="H78" s="33" t="s">
        <v>9</v>
      </c>
      <c r="I78" s="70"/>
      <c r="J78" s="71"/>
      <c r="K78" s="71"/>
      <c r="L78" s="72"/>
      <c r="M78" s="34" t="s">
        <v>10</v>
      </c>
      <c r="N78" s="38" t="s">
        <v>11</v>
      </c>
      <c r="O78" s="39"/>
      <c r="P78" s="34" t="s">
        <v>12</v>
      </c>
      <c r="Q78" s="38" t="s">
        <v>31</v>
      </c>
      <c r="R78" s="137"/>
      <c r="S78" s="137"/>
      <c r="T78" s="34" t="s">
        <v>34</v>
      </c>
      <c r="U78" s="34" t="s">
        <v>13</v>
      </c>
      <c r="V78" s="23" t="s">
        <v>36</v>
      </c>
      <c r="W78" s="23" t="s">
        <v>35</v>
      </c>
      <c r="X78" s="24"/>
      <c r="Y78" s="25"/>
      <c r="Z78" s="34" t="s">
        <v>15</v>
      </c>
      <c r="AA78" s="104"/>
      <c r="AB78" s="2" t="s">
        <v>16</v>
      </c>
      <c r="AC78" s="3" t="s">
        <v>17</v>
      </c>
      <c r="AD78" s="3" t="s">
        <v>18</v>
      </c>
      <c r="AE78" s="3" t="s">
        <v>19</v>
      </c>
      <c r="AF78" s="2" t="s">
        <v>32</v>
      </c>
      <c r="AG78" s="2" t="s">
        <v>33</v>
      </c>
      <c r="AH78" s="106"/>
      <c r="AI78" s="106"/>
    </row>
    <row r="79" spans="1:35" ht="21.2" hidden="1" customHeight="1" x14ac:dyDescent="0.25">
      <c r="A79" s="41" t="s">
        <v>20</v>
      </c>
      <c r="B79" s="42"/>
      <c r="C79" s="43"/>
      <c r="D79" s="127" t="s">
        <v>21</v>
      </c>
      <c r="E79" s="49"/>
      <c r="F79" s="50"/>
      <c r="G79" s="51"/>
      <c r="H79" s="22" t="s">
        <v>22</v>
      </c>
      <c r="I79" s="55" t="s">
        <v>23</v>
      </c>
      <c r="J79" s="56"/>
      <c r="K79" s="56"/>
      <c r="L79" s="57"/>
      <c r="M79" s="61"/>
      <c r="N79" s="121"/>
      <c r="O79" s="122"/>
      <c r="P79" s="61"/>
      <c r="Q79" s="121"/>
      <c r="R79" s="141"/>
      <c r="S79" s="141"/>
      <c r="T79" s="61"/>
      <c r="U79" s="61"/>
      <c r="V79" s="61"/>
      <c r="W79" s="61"/>
      <c r="X79" s="16"/>
      <c r="Y79" s="122"/>
      <c r="Z79" s="61" t="s">
        <v>46</v>
      </c>
      <c r="AA79" s="61">
        <f>SUM(M79:Z80)</f>
        <v>0</v>
      </c>
      <c r="AB79" s="82">
        <v>13870</v>
      </c>
      <c r="AC79" s="82">
        <f>AA79*18%</f>
        <v>0</v>
      </c>
      <c r="AD79" s="82">
        <f>AA79*5%</f>
        <v>0</v>
      </c>
      <c r="AE79" s="82">
        <v>246.11</v>
      </c>
      <c r="AF79" s="82"/>
      <c r="AG79" s="82">
        <f>22168.18+53927.29</f>
        <v>76095.47</v>
      </c>
      <c r="AH79" s="111">
        <f>SUM(AB79:AG80)</f>
        <v>90211.58</v>
      </c>
      <c r="AI79" s="113">
        <f t="shared" ref="AI79:AI81" si="18">AA79-AH79</f>
        <v>-90211.58</v>
      </c>
    </row>
    <row r="80" spans="1:35" ht="21.2" hidden="1" customHeight="1" x14ac:dyDescent="0.25">
      <c r="A80" s="44"/>
      <c r="B80" s="45"/>
      <c r="C80" s="46"/>
      <c r="D80" s="128"/>
      <c r="E80" s="52"/>
      <c r="F80" s="53"/>
      <c r="G80" s="54"/>
      <c r="H80" s="20"/>
      <c r="I80" s="58"/>
      <c r="J80" s="59"/>
      <c r="K80" s="59"/>
      <c r="L80" s="60"/>
      <c r="M80" s="62"/>
      <c r="N80" s="123"/>
      <c r="O80" s="124"/>
      <c r="P80" s="62"/>
      <c r="Q80" s="123"/>
      <c r="R80" s="142"/>
      <c r="S80" s="142"/>
      <c r="T80" s="62"/>
      <c r="U80" s="62"/>
      <c r="V80" s="62"/>
      <c r="W80" s="62"/>
      <c r="X80" s="17"/>
      <c r="Y80" s="124"/>
      <c r="Z80" s="62"/>
      <c r="AA80" s="62"/>
      <c r="AB80" s="82"/>
      <c r="AC80" s="82"/>
      <c r="AD80" s="82"/>
      <c r="AE80" s="82"/>
      <c r="AF80" s="82"/>
      <c r="AG80" s="82"/>
      <c r="AH80" s="112"/>
      <c r="AI80" s="114"/>
    </row>
    <row r="81" spans="1:35" ht="22.5" hidden="1" customHeight="1" x14ac:dyDescent="0.25">
      <c r="A81" s="41" t="s">
        <v>24</v>
      </c>
      <c r="B81" s="42"/>
      <c r="C81" s="43"/>
      <c r="D81" s="127" t="s">
        <v>25</v>
      </c>
      <c r="E81" s="49">
        <v>21</v>
      </c>
      <c r="F81" s="50"/>
      <c r="G81" s="51"/>
      <c r="H81" s="22" t="s">
        <v>26</v>
      </c>
      <c r="I81" s="49" t="s">
        <v>27</v>
      </c>
      <c r="J81" s="50"/>
      <c r="K81" s="50"/>
      <c r="L81" s="51"/>
      <c r="M81" s="61"/>
      <c r="N81" s="121"/>
      <c r="O81" s="122"/>
      <c r="P81" s="61"/>
      <c r="Q81" s="121"/>
      <c r="R81" s="141"/>
      <c r="S81" s="141"/>
      <c r="T81" s="61"/>
      <c r="U81" s="61"/>
      <c r="V81" s="61"/>
      <c r="W81" s="61"/>
      <c r="X81" s="16"/>
      <c r="Y81" s="122"/>
      <c r="Z81" s="61" t="s">
        <v>46</v>
      </c>
      <c r="AA81" s="61">
        <f>SUM(M81:Z82)</f>
        <v>0</v>
      </c>
      <c r="AB81" s="82">
        <v>13200</v>
      </c>
      <c r="AC81" s="82">
        <f>AA81*18%</f>
        <v>0</v>
      </c>
      <c r="AD81" s="82">
        <f t="shared" ref="AD81" si="19">AA81*5%</f>
        <v>0</v>
      </c>
      <c r="AE81" s="82">
        <v>175.36</v>
      </c>
      <c r="AF81" s="82"/>
      <c r="AG81" s="82">
        <v>41708.35</v>
      </c>
      <c r="AH81" s="111">
        <f t="shared" ref="AH81" si="20">SUM(AB81:AG82)</f>
        <v>55083.71</v>
      </c>
      <c r="AI81" s="113">
        <f t="shared" si="18"/>
        <v>-55083.71</v>
      </c>
    </row>
    <row r="82" spans="1:35" ht="15" hidden="1" customHeight="1" x14ac:dyDescent="0.25">
      <c r="A82" s="44"/>
      <c r="B82" s="45"/>
      <c r="C82" s="46"/>
      <c r="D82" s="128"/>
      <c r="E82" s="52"/>
      <c r="F82" s="53"/>
      <c r="G82" s="54"/>
      <c r="H82" s="22"/>
      <c r="I82" s="52"/>
      <c r="J82" s="53"/>
      <c r="K82" s="53"/>
      <c r="L82" s="54"/>
      <c r="M82" s="62"/>
      <c r="N82" s="123"/>
      <c r="O82" s="124"/>
      <c r="P82" s="62"/>
      <c r="Q82" s="123"/>
      <c r="R82" s="142"/>
      <c r="S82" s="142"/>
      <c r="T82" s="62"/>
      <c r="U82" s="62"/>
      <c r="V82" s="62"/>
      <c r="W82" s="62"/>
      <c r="X82" s="17"/>
      <c r="Y82" s="124"/>
      <c r="Z82" s="62"/>
      <c r="AA82" s="62"/>
      <c r="AB82" s="82"/>
      <c r="AC82" s="82"/>
      <c r="AD82" s="82"/>
      <c r="AE82" s="82"/>
      <c r="AF82" s="82"/>
      <c r="AG82" s="82"/>
      <c r="AH82" s="112"/>
      <c r="AI82" s="114"/>
    </row>
    <row r="83" spans="1:35" ht="18.75" hidden="1" customHeight="1" x14ac:dyDescent="0.25">
      <c r="A83" s="125" t="s">
        <v>28</v>
      </c>
      <c r="B83" s="125"/>
      <c r="C83" s="125"/>
      <c r="D83" s="129" t="s">
        <v>29</v>
      </c>
      <c r="E83" s="49">
        <v>22</v>
      </c>
      <c r="F83" s="50"/>
      <c r="G83" s="51"/>
      <c r="H83" s="22" t="s">
        <v>30</v>
      </c>
      <c r="I83" s="49" t="s">
        <v>27</v>
      </c>
      <c r="J83" s="50"/>
      <c r="K83" s="50"/>
      <c r="L83" s="51"/>
      <c r="M83" s="61"/>
      <c r="N83" s="121"/>
      <c r="O83" s="122"/>
      <c r="P83" s="61"/>
      <c r="Q83" s="121"/>
      <c r="R83" s="141"/>
      <c r="S83" s="141"/>
      <c r="T83" s="61"/>
      <c r="U83" s="61"/>
      <c r="V83" s="61"/>
      <c r="W83" s="61"/>
      <c r="X83" s="16"/>
      <c r="Y83" s="122" t="s">
        <v>46</v>
      </c>
      <c r="Z83" s="61" t="s">
        <v>46</v>
      </c>
      <c r="AA83" s="61">
        <f>SUM(M83:Z84)</f>
        <v>0</v>
      </c>
      <c r="AB83" s="82"/>
      <c r="AC83" s="82">
        <f>AA83*18%-0.01</f>
        <v>-0.01</v>
      </c>
      <c r="AD83" s="82">
        <f t="shared" ref="AD83" si="21">AA83*5%</f>
        <v>0</v>
      </c>
      <c r="AE83" s="82">
        <v>116.9</v>
      </c>
      <c r="AF83" s="82"/>
      <c r="AG83" s="82">
        <v>12751.96</v>
      </c>
      <c r="AH83" s="111">
        <f t="shared" ref="AH83" si="22">SUM(AB83:AG84)</f>
        <v>12868.849999999999</v>
      </c>
      <c r="AI83" s="113">
        <f>AA83-AH83</f>
        <v>-12868.849999999999</v>
      </c>
    </row>
    <row r="84" spans="1:35" ht="16.5" hidden="1" customHeight="1" x14ac:dyDescent="0.25">
      <c r="A84" s="125"/>
      <c r="B84" s="125"/>
      <c r="C84" s="125"/>
      <c r="D84" s="129"/>
      <c r="E84" s="52"/>
      <c r="F84" s="53"/>
      <c r="G84" s="54"/>
      <c r="H84" s="22"/>
      <c r="I84" s="52"/>
      <c r="J84" s="53"/>
      <c r="K84" s="53"/>
      <c r="L84" s="54"/>
      <c r="M84" s="62"/>
      <c r="N84" s="123"/>
      <c r="O84" s="124"/>
      <c r="P84" s="62"/>
      <c r="Q84" s="123"/>
      <c r="R84" s="142"/>
      <c r="S84" s="142"/>
      <c r="T84" s="62"/>
      <c r="U84" s="62"/>
      <c r="V84" s="62"/>
      <c r="W84" s="62"/>
      <c r="X84" s="17"/>
      <c r="Y84" s="124"/>
      <c r="Z84" s="62"/>
      <c r="AA84" s="62"/>
      <c r="AB84" s="82"/>
      <c r="AC84" s="82"/>
      <c r="AD84" s="82"/>
      <c r="AE84" s="82"/>
      <c r="AF84" s="82"/>
      <c r="AG84" s="82"/>
      <c r="AH84" s="112"/>
      <c r="AI84" s="114"/>
    </row>
    <row r="85" spans="1:35" ht="12" hidden="1" customHeight="1" x14ac:dyDescent="0.25">
      <c r="A85" s="97" t="s">
        <v>49</v>
      </c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9"/>
      <c r="M85" s="18">
        <f>SUM(M79:M84)</f>
        <v>0</v>
      </c>
      <c r="N85" s="100">
        <f>SUM(N79:N83)</f>
        <v>0</v>
      </c>
      <c r="O85" s="101"/>
      <c r="P85" s="18">
        <f>SUM(P79:P83)</f>
        <v>0</v>
      </c>
      <c r="Q85" s="100">
        <f>SUM(Q79:Q83)</f>
        <v>0</v>
      </c>
      <c r="R85" s="102"/>
      <c r="S85" s="102"/>
      <c r="T85" s="18">
        <f>SUM(T79:T84)</f>
        <v>0</v>
      </c>
      <c r="U85" s="18">
        <f t="shared" ref="U85" si="23">SUM(U79:U83)</f>
        <v>0</v>
      </c>
      <c r="V85" s="18">
        <f>SUM(V79:V83)</f>
        <v>0</v>
      </c>
      <c r="W85" s="18">
        <f t="shared" ref="W85:AH85" si="24">SUM(W79:W83)</f>
        <v>0</v>
      </c>
      <c r="X85" s="18">
        <f t="shared" si="24"/>
        <v>0</v>
      </c>
      <c r="Y85" s="18">
        <f t="shared" si="24"/>
        <v>0</v>
      </c>
      <c r="Z85" s="18">
        <f t="shared" si="24"/>
        <v>0</v>
      </c>
      <c r="AA85" s="18">
        <f t="shared" si="24"/>
        <v>0</v>
      </c>
      <c r="AB85" s="7">
        <f t="shared" si="24"/>
        <v>27070</v>
      </c>
      <c r="AC85" s="7">
        <f t="shared" si="24"/>
        <v>-0.01</v>
      </c>
      <c r="AD85" s="7">
        <f t="shared" si="24"/>
        <v>0</v>
      </c>
      <c r="AE85" s="7">
        <f t="shared" si="24"/>
        <v>538.37</v>
      </c>
      <c r="AF85" s="7">
        <f t="shared" si="24"/>
        <v>0</v>
      </c>
      <c r="AG85" s="7">
        <f t="shared" si="24"/>
        <v>130555.78</v>
      </c>
      <c r="AH85" s="7">
        <f t="shared" si="24"/>
        <v>158164.14000000001</v>
      </c>
      <c r="AI85" s="7">
        <f>SUM(AI79:AI84)</f>
        <v>-158164.14000000001</v>
      </c>
    </row>
    <row r="86" spans="1:35" ht="12" hidden="1" customHeight="1" x14ac:dyDescent="0.25">
      <c r="A86" s="8"/>
      <c r="B86" s="8"/>
      <c r="C86" s="8"/>
      <c r="D86" s="8"/>
      <c r="E86" s="9"/>
      <c r="F86" s="9"/>
      <c r="G86" s="9"/>
      <c r="H86" s="10"/>
      <c r="I86" s="11"/>
      <c r="J86" s="11"/>
      <c r="K86" s="11"/>
      <c r="L86" s="11"/>
      <c r="M86" s="12"/>
      <c r="N86" s="15"/>
      <c r="O86" s="15"/>
      <c r="P86" s="12"/>
      <c r="Q86" s="15"/>
      <c r="R86" s="15"/>
      <c r="S86" s="15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3"/>
    </row>
    <row r="87" spans="1:35" ht="9" hidden="1" customHeight="1" x14ac:dyDescent="0.25">
      <c r="A87" s="65" t="s">
        <v>59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spans="1:35" ht="8.25" hidden="1" customHeight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</row>
    <row r="89" spans="1:35" ht="12" hidden="1" customHeight="1" x14ac:dyDescent="0.25">
      <c r="A89" s="67" t="s">
        <v>0</v>
      </c>
      <c r="B89" s="68"/>
      <c r="C89" s="69"/>
      <c r="D89" s="67" t="s">
        <v>1</v>
      </c>
      <c r="E89" s="73" t="s">
        <v>2</v>
      </c>
      <c r="F89" s="74"/>
      <c r="G89" s="75"/>
      <c r="H89" s="19"/>
      <c r="I89" s="67" t="s">
        <v>3</v>
      </c>
      <c r="J89" s="68"/>
      <c r="K89" s="68"/>
      <c r="L89" s="69"/>
      <c r="M89" s="108" t="s">
        <v>4</v>
      </c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10"/>
      <c r="AA89" s="103" t="s">
        <v>5</v>
      </c>
      <c r="AB89" s="134" t="s">
        <v>6</v>
      </c>
      <c r="AC89" s="135"/>
      <c r="AD89" s="135"/>
      <c r="AE89" s="135"/>
      <c r="AF89" s="135"/>
      <c r="AG89" s="136"/>
      <c r="AH89" s="105" t="s">
        <v>7</v>
      </c>
      <c r="AI89" s="105" t="s">
        <v>8</v>
      </c>
    </row>
    <row r="90" spans="1:35" ht="42" hidden="1" customHeight="1" x14ac:dyDescent="0.25">
      <c r="A90" s="70"/>
      <c r="B90" s="71"/>
      <c r="C90" s="72"/>
      <c r="D90" s="70"/>
      <c r="E90" s="76"/>
      <c r="F90" s="77"/>
      <c r="G90" s="78"/>
      <c r="H90" s="33" t="s">
        <v>9</v>
      </c>
      <c r="I90" s="70"/>
      <c r="J90" s="71"/>
      <c r="K90" s="71"/>
      <c r="L90" s="72"/>
      <c r="M90" s="34" t="s">
        <v>10</v>
      </c>
      <c r="N90" s="38" t="s">
        <v>11</v>
      </c>
      <c r="O90" s="39"/>
      <c r="P90" s="34" t="s">
        <v>12</v>
      </c>
      <c r="Q90" s="38" t="s">
        <v>31</v>
      </c>
      <c r="R90" s="137"/>
      <c r="S90" s="137"/>
      <c r="T90" s="34" t="s">
        <v>15</v>
      </c>
      <c r="U90" s="34" t="s">
        <v>13</v>
      </c>
      <c r="V90" s="23" t="s">
        <v>14</v>
      </c>
      <c r="W90" s="23" t="s">
        <v>35</v>
      </c>
      <c r="X90" s="24"/>
      <c r="Y90" s="25"/>
      <c r="Z90" s="34" t="s">
        <v>15</v>
      </c>
      <c r="AA90" s="104"/>
      <c r="AB90" s="2" t="s">
        <v>16</v>
      </c>
      <c r="AC90" s="3" t="s">
        <v>17</v>
      </c>
      <c r="AD90" s="3" t="s">
        <v>18</v>
      </c>
      <c r="AE90" s="3" t="s">
        <v>19</v>
      </c>
      <c r="AF90" s="2" t="s">
        <v>32</v>
      </c>
      <c r="AG90" s="2" t="s">
        <v>33</v>
      </c>
      <c r="AH90" s="106"/>
      <c r="AI90" s="106"/>
    </row>
    <row r="91" spans="1:35" ht="21.2" hidden="1" customHeight="1" x14ac:dyDescent="0.25">
      <c r="A91" s="41" t="s">
        <v>20</v>
      </c>
      <c r="B91" s="42"/>
      <c r="C91" s="43"/>
      <c r="D91" s="127" t="s">
        <v>21</v>
      </c>
      <c r="E91" s="49">
        <v>12</v>
      </c>
      <c r="F91" s="50"/>
      <c r="G91" s="51"/>
      <c r="H91" s="22" t="s">
        <v>22</v>
      </c>
      <c r="I91" s="55" t="s">
        <v>23</v>
      </c>
      <c r="J91" s="56"/>
      <c r="K91" s="56"/>
      <c r="L91" s="57"/>
      <c r="M91" s="61"/>
      <c r="N91" s="121"/>
      <c r="O91" s="122"/>
      <c r="P91" s="61"/>
      <c r="Q91" s="121"/>
      <c r="R91" s="141"/>
      <c r="S91" s="141"/>
      <c r="T91" s="61"/>
      <c r="U91" s="61"/>
      <c r="V91" s="61"/>
      <c r="W91" s="61"/>
      <c r="X91" s="16"/>
      <c r="Y91" s="122" t="s">
        <v>46</v>
      </c>
      <c r="Z91" s="61" t="s">
        <v>46</v>
      </c>
      <c r="AA91" s="61">
        <f>SUM(M91:Z92)</f>
        <v>0</v>
      </c>
      <c r="AB91" s="82">
        <v>56000</v>
      </c>
      <c r="AC91" s="82">
        <f>AA91*18%</f>
        <v>0</v>
      </c>
      <c r="AD91" s="82">
        <f>AA91*5%</f>
        <v>0</v>
      </c>
      <c r="AE91" s="82">
        <v>140.96</v>
      </c>
      <c r="AF91" s="82"/>
      <c r="AG91" s="82">
        <v>4587.4799999999996</v>
      </c>
      <c r="AH91" s="111">
        <f>SUM(AB91:AG92)</f>
        <v>60728.44</v>
      </c>
      <c r="AI91" s="113">
        <f t="shared" ref="AI91" si="25">AA91-AH91</f>
        <v>-60728.44</v>
      </c>
    </row>
    <row r="92" spans="1:35" ht="11.25" hidden="1" customHeight="1" x14ac:dyDescent="0.25">
      <c r="A92" s="44"/>
      <c r="B92" s="45"/>
      <c r="C92" s="46"/>
      <c r="D92" s="128"/>
      <c r="E92" s="52"/>
      <c r="F92" s="53"/>
      <c r="G92" s="54"/>
      <c r="H92" s="20"/>
      <c r="I92" s="58"/>
      <c r="J92" s="59"/>
      <c r="K92" s="59"/>
      <c r="L92" s="60"/>
      <c r="M92" s="62"/>
      <c r="N92" s="123"/>
      <c r="O92" s="124"/>
      <c r="P92" s="62"/>
      <c r="Q92" s="123"/>
      <c r="R92" s="142"/>
      <c r="S92" s="142"/>
      <c r="T92" s="62"/>
      <c r="U92" s="62"/>
      <c r="V92" s="62"/>
      <c r="W92" s="62"/>
      <c r="X92" s="17"/>
      <c r="Y92" s="124"/>
      <c r="Z92" s="62"/>
      <c r="AA92" s="62"/>
      <c r="AB92" s="82"/>
      <c r="AC92" s="82"/>
      <c r="AD92" s="82"/>
      <c r="AE92" s="82"/>
      <c r="AF92" s="82"/>
      <c r="AG92" s="82"/>
      <c r="AH92" s="112"/>
      <c r="AI92" s="114"/>
    </row>
    <row r="93" spans="1:35" ht="22.5" hidden="1" customHeight="1" x14ac:dyDescent="0.25">
      <c r="A93" s="41" t="s">
        <v>24</v>
      </c>
      <c r="B93" s="42"/>
      <c r="C93" s="43"/>
      <c r="D93" s="127" t="s">
        <v>25</v>
      </c>
      <c r="E93" s="49">
        <v>12</v>
      </c>
      <c r="F93" s="50"/>
      <c r="G93" s="51"/>
      <c r="H93" s="22" t="s">
        <v>26</v>
      </c>
      <c r="I93" s="49" t="s">
        <v>27</v>
      </c>
      <c r="J93" s="50"/>
      <c r="K93" s="50"/>
      <c r="L93" s="51"/>
      <c r="M93" s="143"/>
      <c r="N93" s="145"/>
      <c r="O93" s="149"/>
      <c r="P93" s="143"/>
      <c r="Q93" s="145"/>
      <c r="R93" s="146"/>
      <c r="S93" s="146"/>
      <c r="T93" s="61"/>
      <c r="U93" s="61"/>
      <c r="V93" s="61"/>
      <c r="W93" s="61"/>
      <c r="X93" s="16"/>
      <c r="Y93" s="122" t="s">
        <v>46</v>
      </c>
      <c r="Z93" s="61"/>
      <c r="AA93" s="61">
        <f>SUM(M93:Z94)</f>
        <v>0</v>
      </c>
      <c r="AB93" s="82"/>
      <c r="AC93" s="82">
        <f>AA93*18%+0.01</f>
        <v>0.01</v>
      </c>
      <c r="AD93" s="82">
        <f t="shared" ref="AD93" si="26">AA93*5%</f>
        <v>0</v>
      </c>
      <c r="AE93" s="82">
        <v>133.91</v>
      </c>
      <c r="AF93" s="82">
        <v>2320.61</v>
      </c>
      <c r="AG93" s="82">
        <v>22573.7</v>
      </c>
      <c r="AH93" s="111">
        <f t="shared" ref="AH93" si="27">SUM(AB93:AG94)</f>
        <v>25028.23</v>
      </c>
      <c r="AI93" s="113">
        <f t="shared" ref="AI93" si="28">AA93-AH93</f>
        <v>-25028.23</v>
      </c>
    </row>
    <row r="94" spans="1:35" ht="15" hidden="1" customHeight="1" x14ac:dyDescent="0.25">
      <c r="A94" s="44"/>
      <c r="B94" s="45"/>
      <c r="C94" s="46"/>
      <c r="D94" s="128"/>
      <c r="E94" s="52"/>
      <c r="F94" s="53"/>
      <c r="G94" s="54"/>
      <c r="H94" s="22"/>
      <c r="I94" s="52"/>
      <c r="J94" s="53"/>
      <c r="K94" s="53"/>
      <c r="L94" s="54"/>
      <c r="M94" s="144"/>
      <c r="N94" s="147"/>
      <c r="O94" s="150"/>
      <c r="P94" s="144"/>
      <c r="Q94" s="147"/>
      <c r="R94" s="148"/>
      <c r="S94" s="148"/>
      <c r="T94" s="62"/>
      <c r="U94" s="62"/>
      <c r="V94" s="62"/>
      <c r="W94" s="62"/>
      <c r="X94" s="17"/>
      <c r="Y94" s="124"/>
      <c r="Z94" s="62"/>
      <c r="AA94" s="62"/>
      <c r="AB94" s="82"/>
      <c r="AC94" s="82"/>
      <c r="AD94" s="82"/>
      <c r="AE94" s="82"/>
      <c r="AF94" s="82"/>
      <c r="AG94" s="82"/>
      <c r="AH94" s="112"/>
      <c r="AI94" s="114"/>
    </row>
    <row r="95" spans="1:35" ht="18.75" hidden="1" customHeight="1" x14ac:dyDescent="0.25">
      <c r="A95" s="125" t="s">
        <v>28</v>
      </c>
      <c r="B95" s="125"/>
      <c r="C95" s="125"/>
      <c r="D95" s="129" t="s">
        <v>29</v>
      </c>
      <c r="E95" s="133">
        <v>22</v>
      </c>
      <c r="F95" s="133"/>
      <c r="G95" s="133"/>
      <c r="H95" s="20" t="s">
        <v>30</v>
      </c>
      <c r="I95" s="133" t="s">
        <v>27</v>
      </c>
      <c r="J95" s="133"/>
      <c r="K95" s="133"/>
      <c r="L95" s="133"/>
      <c r="M95" s="61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30"/>
      <c r="Y95" s="63" t="s">
        <v>46</v>
      </c>
      <c r="Z95" s="63" t="s">
        <v>46</v>
      </c>
      <c r="AA95" s="63">
        <f>SUM(M95:Z96)</f>
        <v>0</v>
      </c>
      <c r="AB95" s="82">
        <v>10630</v>
      </c>
      <c r="AC95" s="82">
        <f>AA95*18%</f>
        <v>0</v>
      </c>
      <c r="AD95" s="82">
        <f t="shared" ref="AD95" si="29">AA95*5%</f>
        <v>0</v>
      </c>
      <c r="AE95" s="82">
        <v>245.5</v>
      </c>
      <c r="AF95" s="82"/>
      <c r="AG95" s="82">
        <v>19590.990000000002</v>
      </c>
      <c r="AH95" s="111">
        <f t="shared" ref="AH95" si="30">SUM(AB95:AG96)</f>
        <v>30466.49</v>
      </c>
      <c r="AI95" s="113">
        <f>AA95-AH95</f>
        <v>-30466.49</v>
      </c>
    </row>
    <row r="96" spans="1:35" ht="16.5" hidden="1" customHeight="1" x14ac:dyDescent="0.25">
      <c r="A96" s="125"/>
      <c r="B96" s="125"/>
      <c r="C96" s="125"/>
      <c r="D96" s="129"/>
      <c r="E96" s="133"/>
      <c r="F96" s="133"/>
      <c r="G96" s="133"/>
      <c r="H96" s="20"/>
      <c r="I96" s="133"/>
      <c r="J96" s="133"/>
      <c r="K96" s="133"/>
      <c r="L96" s="133"/>
      <c r="M96" s="62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30"/>
      <c r="Y96" s="63"/>
      <c r="Z96" s="63"/>
      <c r="AA96" s="63"/>
      <c r="AB96" s="82"/>
      <c r="AC96" s="82"/>
      <c r="AD96" s="82"/>
      <c r="AE96" s="82"/>
      <c r="AF96" s="82"/>
      <c r="AG96" s="82"/>
      <c r="AH96" s="112"/>
      <c r="AI96" s="114"/>
    </row>
    <row r="97" spans="1:35" ht="12" hidden="1" customHeight="1" x14ac:dyDescent="0.25">
      <c r="A97" s="97" t="s">
        <v>49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9"/>
      <c r="M97" s="18">
        <f>SUM(M91:M96)</f>
        <v>0</v>
      </c>
      <c r="N97" s="100">
        <f>SUM(N91:N95)</f>
        <v>0</v>
      </c>
      <c r="O97" s="101"/>
      <c r="P97" s="18">
        <f>SUM(P91:P95)</f>
        <v>0</v>
      </c>
      <c r="Q97" s="140">
        <f>SUM(Q91:Q95)</f>
        <v>0</v>
      </c>
      <c r="R97" s="140"/>
      <c r="S97" s="140"/>
      <c r="T97" s="18">
        <f>SUM(T91:T96)</f>
        <v>0</v>
      </c>
      <c r="U97" s="18">
        <f t="shared" ref="U97" si="31">SUM(U91:U95)</f>
        <v>0</v>
      </c>
      <c r="V97" s="18">
        <f>SUM(V91:V95)</f>
        <v>0</v>
      </c>
      <c r="W97" s="18">
        <f t="shared" ref="W97:AH97" si="32">SUM(W91:W95)</f>
        <v>0</v>
      </c>
      <c r="X97" s="18">
        <f t="shared" si="32"/>
        <v>0</v>
      </c>
      <c r="Y97" s="18">
        <f t="shared" si="32"/>
        <v>0</v>
      </c>
      <c r="Z97" s="18">
        <f t="shared" si="32"/>
        <v>0</v>
      </c>
      <c r="AA97" s="18">
        <f t="shared" si="32"/>
        <v>0</v>
      </c>
      <c r="AB97" s="7">
        <f t="shared" si="32"/>
        <v>66630</v>
      </c>
      <c r="AC97" s="7">
        <f t="shared" si="32"/>
        <v>0.01</v>
      </c>
      <c r="AD97" s="7">
        <f t="shared" si="32"/>
        <v>0</v>
      </c>
      <c r="AE97" s="7">
        <f t="shared" si="32"/>
        <v>520.37</v>
      </c>
      <c r="AF97" s="7">
        <f t="shared" si="32"/>
        <v>2320.61</v>
      </c>
      <c r="AG97" s="7">
        <f t="shared" si="32"/>
        <v>46752.17</v>
      </c>
      <c r="AH97" s="7">
        <f t="shared" si="32"/>
        <v>116223.16</v>
      </c>
      <c r="AI97" s="7">
        <f>SUM(AI91:AI96)</f>
        <v>-116223.16</v>
      </c>
    </row>
    <row r="98" spans="1:35" ht="12" hidden="1" customHeight="1" x14ac:dyDescent="0.25">
      <c r="A98" s="8"/>
      <c r="B98" s="8"/>
      <c r="C98" s="8"/>
      <c r="D98" s="8"/>
      <c r="E98" s="9"/>
      <c r="F98" s="9"/>
      <c r="G98" s="9"/>
      <c r="H98" s="10"/>
      <c r="I98" s="11"/>
      <c r="J98" s="11"/>
      <c r="K98" s="11"/>
      <c r="L98" s="11"/>
      <c r="M98" s="12"/>
      <c r="N98" s="15"/>
      <c r="O98" s="15"/>
      <c r="P98" s="12"/>
      <c r="Q98" s="15"/>
      <c r="R98" s="15"/>
      <c r="S98" s="15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3"/>
    </row>
    <row r="99" spans="1:35" ht="12.95" hidden="1" customHeight="1" x14ac:dyDescent="0.25">
      <c r="A99" s="65" t="s">
        <v>60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spans="1:35" ht="1.5" hidden="1" customHeight="1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</row>
    <row r="101" spans="1:35" ht="17.25" hidden="1" customHeight="1" x14ac:dyDescent="0.25">
      <c r="A101" s="67" t="s">
        <v>0</v>
      </c>
      <c r="B101" s="68"/>
      <c r="C101" s="69"/>
      <c r="D101" s="67" t="s">
        <v>1</v>
      </c>
      <c r="E101" s="73" t="s">
        <v>2</v>
      </c>
      <c r="F101" s="74"/>
      <c r="G101" s="75"/>
      <c r="H101" s="19"/>
      <c r="I101" s="67" t="s">
        <v>3</v>
      </c>
      <c r="J101" s="68"/>
      <c r="K101" s="68"/>
      <c r="L101" s="69"/>
      <c r="M101" s="108" t="s">
        <v>4</v>
      </c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10"/>
      <c r="AA101" s="103" t="s">
        <v>5</v>
      </c>
      <c r="AB101" s="134" t="s">
        <v>6</v>
      </c>
      <c r="AC101" s="135"/>
      <c r="AD101" s="135"/>
      <c r="AE101" s="135"/>
      <c r="AF101" s="135"/>
      <c r="AG101" s="136"/>
      <c r="AH101" s="105" t="s">
        <v>7</v>
      </c>
      <c r="AI101" s="105" t="s">
        <v>8</v>
      </c>
    </row>
    <row r="102" spans="1:35" ht="40.5" hidden="1" customHeight="1" x14ac:dyDescent="0.25">
      <c r="A102" s="70"/>
      <c r="B102" s="71"/>
      <c r="C102" s="72"/>
      <c r="D102" s="70"/>
      <c r="E102" s="76"/>
      <c r="F102" s="77"/>
      <c r="G102" s="78"/>
      <c r="H102" s="33" t="s">
        <v>9</v>
      </c>
      <c r="I102" s="70"/>
      <c r="J102" s="71"/>
      <c r="K102" s="71"/>
      <c r="L102" s="72"/>
      <c r="M102" s="34" t="s">
        <v>10</v>
      </c>
      <c r="N102" s="38" t="s">
        <v>11</v>
      </c>
      <c r="O102" s="39"/>
      <c r="P102" s="34" t="s">
        <v>12</v>
      </c>
      <c r="Q102" s="38" t="s">
        <v>31</v>
      </c>
      <c r="R102" s="137"/>
      <c r="S102" s="137"/>
      <c r="T102" s="34" t="s">
        <v>34</v>
      </c>
      <c r="U102" s="34" t="s">
        <v>13</v>
      </c>
      <c r="V102" s="23" t="s">
        <v>36</v>
      </c>
      <c r="W102" s="23" t="s">
        <v>35</v>
      </c>
      <c r="X102" s="24"/>
      <c r="Y102" s="25" t="s">
        <v>36</v>
      </c>
      <c r="Z102" s="34" t="s">
        <v>15</v>
      </c>
      <c r="AA102" s="104"/>
      <c r="AB102" s="2" t="s">
        <v>16</v>
      </c>
      <c r="AC102" s="3" t="s">
        <v>17</v>
      </c>
      <c r="AD102" s="3" t="s">
        <v>18</v>
      </c>
      <c r="AE102" s="3" t="s">
        <v>19</v>
      </c>
      <c r="AF102" s="2" t="s">
        <v>32</v>
      </c>
      <c r="AG102" s="2" t="s">
        <v>33</v>
      </c>
      <c r="AH102" s="106"/>
      <c r="AI102" s="106"/>
    </row>
    <row r="103" spans="1:35" ht="21.2" hidden="1" customHeight="1" x14ac:dyDescent="0.25">
      <c r="A103" s="41" t="s">
        <v>20</v>
      </c>
      <c r="B103" s="42"/>
      <c r="C103" s="43"/>
      <c r="D103" s="127" t="s">
        <v>21</v>
      </c>
      <c r="E103" s="49">
        <v>23</v>
      </c>
      <c r="F103" s="50"/>
      <c r="G103" s="51"/>
      <c r="H103" s="22" t="s">
        <v>22</v>
      </c>
      <c r="I103" s="55" t="s">
        <v>23</v>
      </c>
      <c r="J103" s="56"/>
      <c r="K103" s="56"/>
      <c r="L103" s="57"/>
      <c r="M103" s="61"/>
      <c r="N103" s="121"/>
      <c r="O103" s="122"/>
      <c r="P103" s="61"/>
      <c r="Q103" s="121"/>
      <c r="R103" s="141"/>
      <c r="S103" s="141"/>
      <c r="T103" s="61"/>
      <c r="U103" s="61"/>
      <c r="V103" s="61"/>
      <c r="W103" s="61"/>
      <c r="X103" s="16"/>
      <c r="Y103" s="122" t="s">
        <v>46</v>
      </c>
      <c r="Z103" s="61" t="s">
        <v>46</v>
      </c>
      <c r="AA103" s="61">
        <f>SUM(M103:Z104)</f>
        <v>0</v>
      </c>
      <c r="AB103" s="63">
        <v>12670</v>
      </c>
      <c r="AC103" s="63">
        <f>AA103*18%</f>
        <v>0</v>
      </c>
      <c r="AD103" s="63">
        <f>AA103*5%</f>
        <v>0</v>
      </c>
      <c r="AE103" s="63">
        <v>258.42</v>
      </c>
      <c r="AF103" s="63"/>
      <c r="AG103" s="63">
        <v>19627.509999999998</v>
      </c>
      <c r="AH103" s="61">
        <f>SUM(AB103:AG104)</f>
        <v>32555.93</v>
      </c>
      <c r="AI103" s="151">
        <f t="shared" ref="AI103" si="33">AA103-AH103</f>
        <v>-32555.93</v>
      </c>
    </row>
    <row r="104" spans="1:35" ht="21.2" hidden="1" customHeight="1" x14ac:dyDescent="0.25">
      <c r="A104" s="44"/>
      <c r="B104" s="45"/>
      <c r="C104" s="46"/>
      <c r="D104" s="128"/>
      <c r="E104" s="52"/>
      <c r="F104" s="53"/>
      <c r="G104" s="54"/>
      <c r="H104" s="20"/>
      <c r="I104" s="58"/>
      <c r="J104" s="59"/>
      <c r="K104" s="59"/>
      <c r="L104" s="60"/>
      <c r="M104" s="62"/>
      <c r="N104" s="123"/>
      <c r="O104" s="124"/>
      <c r="P104" s="62"/>
      <c r="Q104" s="123"/>
      <c r="R104" s="142"/>
      <c r="S104" s="142"/>
      <c r="T104" s="62"/>
      <c r="U104" s="62"/>
      <c r="V104" s="62"/>
      <c r="W104" s="62"/>
      <c r="X104" s="17"/>
      <c r="Y104" s="124"/>
      <c r="Z104" s="62"/>
      <c r="AA104" s="62"/>
      <c r="AB104" s="63"/>
      <c r="AC104" s="63"/>
      <c r="AD104" s="63"/>
      <c r="AE104" s="63"/>
      <c r="AF104" s="63"/>
      <c r="AG104" s="63"/>
      <c r="AH104" s="62"/>
      <c r="AI104" s="152"/>
    </row>
    <row r="105" spans="1:35" ht="22.5" hidden="1" customHeight="1" x14ac:dyDescent="0.25">
      <c r="A105" s="41" t="s">
        <v>24</v>
      </c>
      <c r="B105" s="42"/>
      <c r="C105" s="43"/>
      <c r="D105" s="127" t="s">
        <v>25</v>
      </c>
      <c r="E105" s="49">
        <v>23</v>
      </c>
      <c r="F105" s="50"/>
      <c r="G105" s="51"/>
      <c r="H105" s="22" t="s">
        <v>26</v>
      </c>
      <c r="I105" s="49" t="s">
        <v>27</v>
      </c>
      <c r="J105" s="50"/>
      <c r="K105" s="50"/>
      <c r="L105" s="51"/>
      <c r="M105" s="143"/>
      <c r="N105" s="145"/>
      <c r="O105" s="149"/>
      <c r="P105" s="143"/>
      <c r="Q105" s="145"/>
      <c r="R105" s="146"/>
      <c r="S105" s="146"/>
      <c r="T105" s="61"/>
      <c r="U105" s="61"/>
      <c r="V105" s="61"/>
      <c r="W105" s="61"/>
      <c r="X105" s="16"/>
      <c r="Y105" s="122" t="s">
        <v>46</v>
      </c>
      <c r="Z105" s="61" t="s">
        <v>46</v>
      </c>
      <c r="AA105" s="61">
        <f>SUM(M105:Z106)</f>
        <v>0</v>
      </c>
      <c r="AB105" s="63">
        <v>12050</v>
      </c>
      <c r="AC105" s="63">
        <f>AA105*18%+0.01</f>
        <v>0.01</v>
      </c>
      <c r="AD105" s="63">
        <f t="shared" ref="AD105" si="34">AA105*5%</f>
        <v>0</v>
      </c>
      <c r="AE105" s="63">
        <v>245.5</v>
      </c>
      <c r="AF105" s="63"/>
      <c r="AG105" s="63">
        <v>18668.689999999999</v>
      </c>
      <c r="AH105" s="61">
        <f>SUM(AB105:AG106)-0.01</f>
        <v>30964.19</v>
      </c>
      <c r="AI105" s="151">
        <f t="shared" ref="AI105" si="35">AA105-AH105</f>
        <v>-30964.19</v>
      </c>
    </row>
    <row r="106" spans="1:35" ht="15" hidden="1" customHeight="1" x14ac:dyDescent="0.25">
      <c r="A106" s="44"/>
      <c r="B106" s="45"/>
      <c r="C106" s="46"/>
      <c r="D106" s="128"/>
      <c r="E106" s="52"/>
      <c r="F106" s="53"/>
      <c r="G106" s="54"/>
      <c r="H106" s="22"/>
      <c r="I106" s="52"/>
      <c r="J106" s="53"/>
      <c r="K106" s="53"/>
      <c r="L106" s="54"/>
      <c r="M106" s="144"/>
      <c r="N106" s="147"/>
      <c r="O106" s="150"/>
      <c r="P106" s="144"/>
      <c r="Q106" s="147"/>
      <c r="R106" s="148"/>
      <c r="S106" s="148"/>
      <c r="T106" s="62"/>
      <c r="U106" s="62"/>
      <c r="V106" s="62"/>
      <c r="W106" s="62"/>
      <c r="X106" s="17"/>
      <c r="Y106" s="124"/>
      <c r="Z106" s="62"/>
      <c r="AA106" s="62"/>
      <c r="AB106" s="63"/>
      <c r="AC106" s="63"/>
      <c r="AD106" s="63"/>
      <c r="AE106" s="63"/>
      <c r="AF106" s="63"/>
      <c r="AG106" s="63"/>
      <c r="AH106" s="62"/>
      <c r="AI106" s="152"/>
    </row>
    <row r="107" spans="1:35" ht="18.75" hidden="1" customHeight="1" x14ac:dyDescent="0.25">
      <c r="A107" s="125" t="s">
        <v>28</v>
      </c>
      <c r="B107" s="125"/>
      <c r="C107" s="125"/>
      <c r="D107" s="129" t="s">
        <v>29</v>
      </c>
      <c r="E107" s="49">
        <v>22</v>
      </c>
      <c r="F107" s="50"/>
      <c r="G107" s="51"/>
      <c r="H107" s="22" t="s">
        <v>30</v>
      </c>
      <c r="I107" s="49" t="s">
        <v>27</v>
      </c>
      <c r="J107" s="50"/>
      <c r="K107" s="50"/>
      <c r="L107" s="51"/>
      <c r="M107" s="61"/>
      <c r="N107" s="121"/>
      <c r="O107" s="122"/>
      <c r="P107" s="61"/>
      <c r="Q107" s="121"/>
      <c r="R107" s="141"/>
      <c r="S107" s="141"/>
      <c r="T107" s="61"/>
      <c r="U107" s="61"/>
      <c r="V107" s="61"/>
      <c r="W107" s="61"/>
      <c r="X107" s="16"/>
      <c r="Y107" s="122"/>
      <c r="Z107" s="61" t="s">
        <v>46</v>
      </c>
      <c r="AA107" s="61">
        <f>SUM(M107:Z108)</f>
        <v>0</v>
      </c>
      <c r="AB107" s="63">
        <v>10170</v>
      </c>
      <c r="AC107" s="63">
        <f>AA107*18%</f>
        <v>0</v>
      </c>
      <c r="AD107" s="63">
        <f t="shared" ref="AD107" si="36">AA107*5%</f>
        <v>0</v>
      </c>
      <c r="AE107" s="63">
        <v>234.83</v>
      </c>
      <c r="AF107" s="63"/>
      <c r="AG107" s="63">
        <v>27309.81</v>
      </c>
      <c r="AH107" s="61">
        <f t="shared" ref="AH107" si="37">SUM(AB107:AG108)</f>
        <v>37714.639999999999</v>
      </c>
      <c r="AI107" s="151">
        <f>AA107-AH107</f>
        <v>-37714.639999999999</v>
      </c>
    </row>
    <row r="108" spans="1:35" ht="16.5" hidden="1" customHeight="1" x14ac:dyDescent="0.25">
      <c r="A108" s="125"/>
      <c r="B108" s="125"/>
      <c r="C108" s="125"/>
      <c r="D108" s="129"/>
      <c r="E108" s="52"/>
      <c r="F108" s="53"/>
      <c r="G108" s="54"/>
      <c r="H108" s="22"/>
      <c r="I108" s="52"/>
      <c r="J108" s="53"/>
      <c r="K108" s="53"/>
      <c r="L108" s="54"/>
      <c r="M108" s="62"/>
      <c r="N108" s="123"/>
      <c r="O108" s="124"/>
      <c r="P108" s="62"/>
      <c r="Q108" s="123"/>
      <c r="R108" s="142"/>
      <c r="S108" s="142"/>
      <c r="T108" s="62"/>
      <c r="U108" s="62"/>
      <c r="V108" s="62"/>
      <c r="W108" s="62"/>
      <c r="X108" s="17"/>
      <c r="Y108" s="124"/>
      <c r="Z108" s="62"/>
      <c r="AA108" s="62"/>
      <c r="AB108" s="63"/>
      <c r="AC108" s="63"/>
      <c r="AD108" s="63"/>
      <c r="AE108" s="63"/>
      <c r="AF108" s="63"/>
      <c r="AG108" s="63"/>
      <c r="AH108" s="62"/>
      <c r="AI108" s="152"/>
    </row>
    <row r="109" spans="1:35" ht="12" hidden="1" customHeight="1" x14ac:dyDescent="0.25">
      <c r="A109" s="97" t="s">
        <v>49</v>
      </c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9"/>
      <c r="M109" s="18">
        <f>SUM(M103:M108)</f>
        <v>0</v>
      </c>
      <c r="N109" s="100">
        <f>SUM(N103:N107)</f>
        <v>0</v>
      </c>
      <c r="O109" s="101"/>
      <c r="P109" s="18">
        <f>SUM(P103:P107)</f>
        <v>0</v>
      </c>
      <c r="Q109" s="100">
        <f>SUM(Q103:Q107)</f>
        <v>0</v>
      </c>
      <c r="R109" s="102"/>
      <c r="S109" s="102"/>
      <c r="T109" s="18">
        <f>SUM(T103:T108)</f>
        <v>0</v>
      </c>
      <c r="U109" s="18">
        <f t="shared" ref="U109" si="38">SUM(U103:U107)</f>
        <v>0</v>
      </c>
      <c r="V109" s="18">
        <f>SUM(V103:V107)</f>
        <v>0</v>
      </c>
      <c r="W109" s="18">
        <f t="shared" ref="W109:AD109" si="39">SUM(W103:W107)</f>
        <v>0</v>
      </c>
      <c r="X109" s="18">
        <f t="shared" si="39"/>
        <v>0</v>
      </c>
      <c r="Y109" s="18">
        <f t="shared" si="39"/>
        <v>0</v>
      </c>
      <c r="Z109" s="18">
        <f t="shared" si="39"/>
        <v>0</v>
      </c>
      <c r="AA109" s="18">
        <f t="shared" si="39"/>
        <v>0</v>
      </c>
      <c r="AB109" s="7">
        <f t="shared" si="39"/>
        <v>34890</v>
      </c>
      <c r="AC109" s="7">
        <f t="shared" si="39"/>
        <v>0.01</v>
      </c>
      <c r="AD109" s="7">
        <f t="shared" si="39"/>
        <v>0</v>
      </c>
      <c r="AE109" s="7">
        <f>SUM(AE103:AE107)</f>
        <v>738.75</v>
      </c>
      <c r="AF109" s="7">
        <f t="shared" ref="AF109:AG109" si="40">SUM(AF103:AF107)</f>
        <v>0</v>
      </c>
      <c r="AG109" s="7">
        <f t="shared" si="40"/>
        <v>65606.009999999995</v>
      </c>
      <c r="AH109" s="7">
        <f>SUM(AH103:AH107)</f>
        <v>101234.76</v>
      </c>
      <c r="AI109" s="7">
        <f>SUM(AI103:AI108)</f>
        <v>-101234.76</v>
      </c>
    </row>
    <row r="110" spans="1:35" hidden="1" x14ac:dyDescent="0.25"/>
    <row r="111" spans="1:35" ht="18" hidden="1" customHeight="1" x14ac:dyDescent="0.25">
      <c r="A111" s="65" t="s">
        <v>61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spans="1:35" ht="13.5" hidden="1" customHeigh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</row>
    <row r="113" spans="1:35" ht="18.75" hidden="1" customHeight="1" x14ac:dyDescent="0.25">
      <c r="A113" s="67" t="s">
        <v>0</v>
      </c>
      <c r="B113" s="68"/>
      <c r="C113" s="69"/>
      <c r="D113" s="67" t="s">
        <v>1</v>
      </c>
      <c r="E113" s="73" t="s">
        <v>2</v>
      </c>
      <c r="F113" s="74"/>
      <c r="G113" s="75"/>
      <c r="H113" s="19"/>
      <c r="I113" s="67" t="s">
        <v>3</v>
      </c>
      <c r="J113" s="68"/>
      <c r="K113" s="68"/>
      <c r="L113" s="69"/>
      <c r="M113" s="108" t="s">
        <v>4</v>
      </c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10"/>
      <c r="AA113" s="103" t="s">
        <v>5</v>
      </c>
      <c r="AB113" s="134" t="s">
        <v>6</v>
      </c>
      <c r="AC113" s="135"/>
      <c r="AD113" s="135"/>
      <c r="AE113" s="135"/>
      <c r="AF113" s="135"/>
      <c r="AG113" s="136"/>
      <c r="AH113" s="105" t="s">
        <v>7</v>
      </c>
      <c r="AI113" s="105" t="s">
        <v>8</v>
      </c>
    </row>
    <row r="114" spans="1:35" ht="44.25" hidden="1" customHeight="1" x14ac:dyDescent="0.25">
      <c r="A114" s="70"/>
      <c r="B114" s="71"/>
      <c r="C114" s="72"/>
      <c r="D114" s="70"/>
      <c r="E114" s="76"/>
      <c r="F114" s="77"/>
      <c r="G114" s="78"/>
      <c r="H114" s="33" t="s">
        <v>9</v>
      </c>
      <c r="I114" s="70"/>
      <c r="J114" s="71"/>
      <c r="K114" s="71"/>
      <c r="L114" s="72"/>
      <c r="M114" s="34" t="s">
        <v>10</v>
      </c>
      <c r="N114" s="38" t="s">
        <v>11</v>
      </c>
      <c r="O114" s="39"/>
      <c r="P114" s="34" t="s">
        <v>12</v>
      </c>
      <c r="Q114" s="38" t="s">
        <v>31</v>
      </c>
      <c r="R114" s="137"/>
      <c r="S114" s="137"/>
      <c r="T114" s="34" t="s">
        <v>40</v>
      </c>
      <c r="U114" s="34" t="s">
        <v>38</v>
      </c>
      <c r="V114" s="23" t="s">
        <v>39</v>
      </c>
      <c r="W114" s="23" t="s">
        <v>35</v>
      </c>
      <c r="X114" s="24"/>
      <c r="Y114" s="25" t="s">
        <v>47</v>
      </c>
      <c r="Z114" s="34" t="s">
        <v>15</v>
      </c>
      <c r="AA114" s="104"/>
      <c r="AB114" s="2" t="s">
        <v>16</v>
      </c>
      <c r="AC114" s="3" t="s">
        <v>17</v>
      </c>
      <c r="AD114" s="3" t="s">
        <v>18</v>
      </c>
      <c r="AE114" s="3" t="s">
        <v>19</v>
      </c>
      <c r="AF114" s="2" t="s">
        <v>32</v>
      </c>
      <c r="AG114" s="2" t="s">
        <v>33</v>
      </c>
      <c r="AH114" s="106"/>
      <c r="AI114" s="106"/>
    </row>
    <row r="115" spans="1:35" ht="21.2" hidden="1" customHeight="1" x14ac:dyDescent="0.25">
      <c r="A115" s="41" t="s">
        <v>20</v>
      </c>
      <c r="B115" s="42"/>
      <c r="C115" s="43"/>
      <c r="D115" s="127" t="s">
        <v>21</v>
      </c>
      <c r="E115" s="49">
        <v>20</v>
      </c>
      <c r="F115" s="50"/>
      <c r="G115" s="51"/>
      <c r="H115" s="22" t="s">
        <v>22</v>
      </c>
      <c r="I115" s="55" t="s">
        <v>23</v>
      </c>
      <c r="J115" s="56"/>
      <c r="K115" s="56"/>
      <c r="L115" s="57"/>
      <c r="M115" s="61"/>
      <c r="N115" s="121"/>
      <c r="O115" s="122"/>
      <c r="P115" s="61"/>
      <c r="Q115" s="121"/>
      <c r="R115" s="141"/>
      <c r="S115" s="141"/>
      <c r="T115" s="61"/>
      <c r="U115" s="61"/>
      <c r="V115" s="61"/>
      <c r="W115" s="61"/>
      <c r="X115" s="16"/>
      <c r="Y115" s="122" t="s">
        <v>46</v>
      </c>
      <c r="Z115" s="61" t="s">
        <v>46</v>
      </c>
      <c r="AA115" s="61">
        <f>SUM(M115:Z116)</f>
        <v>0</v>
      </c>
      <c r="AB115" s="63">
        <v>26170</v>
      </c>
      <c r="AC115" s="63">
        <f>AA115*18%</f>
        <v>0</v>
      </c>
      <c r="AD115" s="63">
        <f>AA115*5%</f>
        <v>0</v>
      </c>
      <c r="AE115" s="63">
        <v>516.84</v>
      </c>
      <c r="AF115" s="63"/>
      <c r="AG115" s="63">
        <v>41686.1</v>
      </c>
      <c r="AH115" s="61">
        <f>SUM(AB115:AG116)</f>
        <v>68372.94</v>
      </c>
      <c r="AI115" s="151">
        <f t="shared" ref="AI115" si="41">AA115-AH115</f>
        <v>-68372.94</v>
      </c>
    </row>
    <row r="116" spans="1:35" ht="21.2" hidden="1" customHeight="1" x14ac:dyDescent="0.25">
      <c r="A116" s="44"/>
      <c r="B116" s="45"/>
      <c r="C116" s="46"/>
      <c r="D116" s="128"/>
      <c r="E116" s="52"/>
      <c r="F116" s="53"/>
      <c r="G116" s="54"/>
      <c r="H116" s="20"/>
      <c r="I116" s="58"/>
      <c r="J116" s="59"/>
      <c r="K116" s="59"/>
      <c r="L116" s="60"/>
      <c r="M116" s="62"/>
      <c r="N116" s="123"/>
      <c r="O116" s="124"/>
      <c r="P116" s="62"/>
      <c r="Q116" s="123"/>
      <c r="R116" s="142"/>
      <c r="S116" s="142"/>
      <c r="T116" s="62"/>
      <c r="U116" s="62"/>
      <c r="V116" s="62"/>
      <c r="W116" s="62"/>
      <c r="X116" s="17"/>
      <c r="Y116" s="124"/>
      <c r="Z116" s="62"/>
      <c r="AA116" s="62"/>
      <c r="AB116" s="63"/>
      <c r="AC116" s="63"/>
      <c r="AD116" s="63"/>
      <c r="AE116" s="63"/>
      <c r="AF116" s="63"/>
      <c r="AG116" s="63"/>
      <c r="AH116" s="62"/>
      <c r="AI116" s="152"/>
    </row>
    <row r="117" spans="1:35" ht="22.5" hidden="1" customHeight="1" x14ac:dyDescent="0.25">
      <c r="A117" s="41" t="s">
        <v>24</v>
      </c>
      <c r="B117" s="42"/>
      <c r="C117" s="43"/>
      <c r="D117" s="127" t="s">
        <v>25</v>
      </c>
      <c r="E117" s="49">
        <v>20</v>
      </c>
      <c r="F117" s="50"/>
      <c r="G117" s="51"/>
      <c r="H117" s="22" t="s">
        <v>26</v>
      </c>
      <c r="I117" s="49" t="s">
        <v>27</v>
      </c>
      <c r="J117" s="50"/>
      <c r="K117" s="50"/>
      <c r="L117" s="51"/>
      <c r="M117" s="143"/>
      <c r="N117" s="145"/>
      <c r="O117" s="149"/>
      <c r="P117" s="143"/>
      <c r="Q117" s="145"/>
      <c r="R117" s="146"/>
      <c r="S117" s="149"/>
      <c r="T117" s="61"/>
      <c r="U117" s="61"/>
      <c r="V117" s="61"/>
      <c r="W117" s="61"/>
      <c r="X117" s="16"/>
      <c r="Y117" s="122" t="s">
        <v>46</v>
      </c>
      <c r="Z117" s="61" t="s">
        <v>46</v>
      </c>
      <c r="AA117" s="61">
        <f>SUM(M117:Z118)</f>
        <v>0</v>
      </c>
      <c r="AB117" s="63">
        <v>24890</v>
      </c>
      <c r="AC117" s="63">
        <f>AA117*18%+0.01</f>
        <v>0.01</v>
      </c>
      <c r="AD117" s="63">
        <f t="shared" ref="AD117" si="42">AA117*5%</f>
        <v>0</v>
      </c>
      <c r="AE117" s="63">
        <v>491</v>
      </c>
      <c r="AF117" s="63"/>
      <c r="AG117" s="63">
        <v>37719.14</v>
      </c>
      <c r="AH117" s="61">
        <f>SUM(AB117:AG118)-0.01</f>
        <v>63100.139999999992</v>
      </c>
      <c r="AI117" s="151">
        <f t="shared" ref="AI117" si="43">AA117-AH117</f>
        <v>-63100.139999999992</v>
      </c>
    </row>
    <row r="118" spans="1:35" ht="15" hidden="1" customHeight="1" x14ac:dyDescent="0.25">
      <c r="A118" s="44"/>
      <c r="B118" s="45"/>
      <c r="C118" s="46"/>
      <c r="D118" s="128"/>
      <c r="E118" s="52"/>
      <c r="F118" s="53"/>
      <c r="G118" s="54"/>
      <c r="H118" s="22"/>
      <c r="I118" s="52"/>
      <c r="J118" s="53"/>
      <c r="K118" s="53"/>
      <c r="L118" s="54"/>
      <c r="M118" s="144"/>
      <c r="N118" s="147"/>
      <c r="O118" s="150"/>
      <c r="P118" s="144"/>
      <c r="Q118" s="147"/>
      <c r="R118" s="148"/>
      <c r="S118" s="150"/>
      <c r="T118" s="62"/>
      <c r="U118" s="62"/>
      <c r="V118" s="62"/>
      <c r="W118" s="62"/>
      <c r="X118" s="17"/>
      <c r="Y118" s="124"/>
      <c r="Z118" s="62"/>
      <c r="AA118" s="62"/>
      <c r="AB118" s="63"/>
      <c r="AC118" s="63"/>
      <c r="AD118" s="63"/>
      <c r="AE118" s="63"/>
      <c r="AF118" s="63"/>
      <c r="AG118" s="63"/>
      <c r="AH118" s="62"/>
      <c r="AI118" s="152"/>
    </row>
    <row r="119" spans="1:35" ht="18.75" hidden="1" customHeight="1" x14ac:dyDescent="0.25">
      <c r="A119" s="125" t="s">
        <v>28</v>
      </c>
      <c r="B119" s="125"/>
      <c r="C119" s="125"/>
      <c r="D119" s="129" t="s">
        <v>29</v>
      </c>
      <c r="E119" s="49">
        <v>20</v>
      </c>
      <c r="F119" s="50"/>
      <c r="G119" s="51"/>
      <c r="H119" s="22" t="s">
        <v>30</v>
      </c>
      <c r="I119" s="49" t="s">
        <v>27</v>
      </c>
      <c r="J119" s="50"/>
      <c r="K119" s="50"/>
      <c r="L119" s="51"/>
      <c r="M119" s="61"/>
      <c r="N119" s="121"/>
      <c r="O119" s="122"/>
      <c r="P119" s="61"/>
      <c r="Q119" s="121"/>
      <c r="R119" s="141"/>
      <c r="S119" s="122"/>
      <c r="T119" s="61"/>
      <c r="U119" s="61"/>
      <c r="V119" s="61"/>
      <c r="W119" s="61"/>
      <c r="X119" s="16"/>
      <c r="Y119" s="122" t="s">
        <v>46</v>
      </c>
      <c r="Z119" s="61" t="s">
        <v>46</v>
      </c>
      <c r="AA119" s="61">
        <f>SUM(M119:Z120)</f>
        <v>0</v>
      </c>
      <c r="AB119" s="63">
        <v>21030</v>
      </c>
      <c r="AC119" s="63">
        <f>AA119*18%</f>
        <v>0</v>
      </c>
      <c r="AD119" s="63">
        <f t="shared" ref="AD119" si="44">AA119*5%</f>
        <v>0</v>
      </c>
      <c r="AE119" s="63">
        <v>491</v>
      </c>
      <c r="AF119" s="63"/>
      <c r="AG119" s="63">
        <v>34014.97</v>
      </c>
      <c r="AH119" s="61">
        <f t="shared" ref="AH119" si="45">SUM(AB119:AG120)</f>
        <v>55535.97</v>
      </c>
      <c r="AI119" s="151">
        <f>AA119-AH119</f>
        <v>-55535.97</v>
      </c>
    </row>
    <row r="120" spans="1:35" ht="16.5" hidden="1" customHeight="1" x14ac:dyDescent="0.25">
      <c r="A120" s="125"/>
      <c r="B120" s="125"/>
      <c r="C120" s="125"/>
      <c r="D120" s="129"/>
      <c r="E120" s="52"/>
      <c r="F120" s="53"/>
      <c r="G120" s="54"/>
      <c r="H120" s="22"/>
      <c r="I120" s="52"/>
      <c r="J120" s="53"/>
      <c r="K120" s="53"/>
      <c r="L120" s="54"/>
      <c r="M120" s="62"/>
      <c r="N120" s="123"/>
      <c r="O120" s="124"/>
      <c r="P120" s="62"/>
      <c r="Q120" s="123"/>
      <c r="R120" s="142"/>
      <c r="S120" s="124"/>
      <c r="T120" s="62"/>
      <c r="U120" s="62"/>
      <c r="V120" s="62"/>
      <c r="W120" s="62"/>
      <c r="X120" s="17"/>
      <c r="Y120" s="124"/>
      <c r="Z120" s="62"/>
      <c r="AA120" s="62"/>
      <c r="AB120" s="63"/>
      <c r="AC120" s="63"/>
      <c r="AD120" s="63"/>
      <c r="AE120" s="63"/>
      <c r="AF120" s="63"/>
      <c r="AG120" s="63"/>
      <c r="AH120" s="62"/>
      <c r="AI120" s="152"/>
    </row>
    <row r="121" spans="1:35" ht="12" hidden="1" customHeight="1" x14ac:dyDescent="0.25">
      <c r="A121" s="97" t="s">
        <v>49</v>
      </c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9"/>
      <c r="M121" s="18">
        <f>SUM(M115:M120)</f>
        <v>0</v>
      </c>
      <c r="N121" s="100">
        <f>SUM(N115:N119)</f>
        <v>0</v>
      </c>
      <c r="O121" s="101"/>
      <c r="P121" s="18">
        <f>SUM(P115:P119)</f>
        <v>0</v>
      </c>
      <c r="Q121" s="100">
        <f>SUM(Q115:Q119)</f>
        <v>0</v>
      </c>
      <c r="R121" s="102"/>
      <c r="S121" s="102"/>
      <c r="T121" s="18">
        <f>SUM(T115:T120)</f>
        <v>0</v>
      </c>
      <c r="U121" s="18">
        <f t="shared" ref="U121" si="46">SUM(U115:U119)</f>
        <v>0</v>
      </c>
      <c r="V121" s="18">
        <f>SUM(V115:V119)</f>
        <v>0</v>
      </c>
      <c r="W121" s="18">
        <f t="shared" ref="W121:AH121" si="47">SUM(W115:W119)</f>
        <v>0</v>
      </c>
      <c r="X121" s="18">
        <f t="shared" si="47"/>
        <v>0</v>
      </c>
      <c r="Y121" s="18">
        <f t="shared" si="47"/>
        <v>0</v>
      </c>
      <c r="Z121" s="18">
        <f t="shared" si="47"/>
        <v>0</v>
      </c>
      <c r="AA121" s="18">
        <f t="shared" si="47"/>
        <v>0</v>
      </c>
      <c r="AB121" s="18">
        <f t="shared" si="47"/>
        <v>72090</v>
      </c>
      <c r="AC121" s="18">
        <f t="shared" si="47"/>
        <v>0.01</v>
      </c>
      <c r="AD121" s="18">
        <f t="shared" si="47"/>
        <v>0</v>
      </c>
      <c r="AE121" s="18">
        <f t="shared" si="47"/>
        <v>1498.8400000000001</v>
      </c>
      <c r="AF121" s="18">
        <f t="shared" si="47"/>
        <v>0</v>
      </c>
      <c r="AG121" s="18">
        <f t="shared" si="47"/>
        <v>113420.20999999999</v>
      </c>
      <c r="AH121" s="18">
        <f t="shared" si="47"/>
        <v>187009.05</v>
      </c>
      <c r="AI121" s="18">
        <f>SUM(AI115:AI120)</f>
        <v>-187009.05</v>
      </c>
    </row>
    <row r="122" spans="1:35" hidden="1" x14ac:dyDescent="0.25"/>
    <row r="123" spans="1:35" ht="12.95" hidden="1" customHeight="1" x14ac:dyDescent="0.25">
      <c r="A123" s="65" t="s">
        <v>62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spans="1:35" ht="3.75" hidden="1" customHeight="1" x14ac:dyDescent="0.2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  <c r="AG124" s="66"/>
      <c r="AH124" s="66"/>
    </row>
    <row r="125" spans="1:35" ht="17.25" hidden="1" customHeight="1" x14ac:dyDescent="0.25">
      <c r="A125" s="67" t="s">
        <v>0</v>
      </c>
      <c r="B125" s="68"/>
      <c r="C125" s="69"/>
      <c r="D125" s="67" t="s">
        <v>1</v>
      </c>
      <c r="E125" s="73" t="s">
        <v>2</v>
      </c>
      <c r="F125" s="74"/>
      <c r="G125" s="75"/>
      <c r="H125" s="19"/>
      <c r="I125" s="67" t="s">
        <v>3</v>
      </c>
      <c r="J125" s="68"/>
      <c r="K125" s="68"/>
      <c r="L125" s="69"/>
      <c r="M125" s="108" t="s">
        <v>4</v>
      </c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10"/>
      <c r="AA125" s="103" t="s">
        <v>5</v>
      </c>
      <c r="AB125" s="134" t="s">
        <v>6</v>
      </c>
      <c r="AC125" s="135"/>
      <c r="AD125" s="135"/>
      <c r="AE125" s="135"/>
      <c r="AF125" s="135"/>
      <c r="AG125" s="136"/>
      <c r="AH125" s="105" t="s">
        <v>7</v>
      </c>
      <c r="AI125" s="105" t="s">
        <v>8</v>
      </c>
    </row>
    <row r="126" spans="1:35" ht="37.5" hidden="1" customHeight="1" x14ac:dyDescent="0.25">
      <c r="A126" s="70"/>
      <c r="B126" s="71"/>
      <c r="C126" s="72"/>
      <c r="D126" s="70"/>
      <c r="E126" s="76"/>
      <c r="F126" s="77"/>
      <c r="G126" s="78"/>
      <c r="H126" s="33" t="s">
        <v>9</v>
      </c>
      <c r="I126" s="70"/>
      <c r="J126" s="71"/>
      <c r="K126" s="71"/>
      <c r="L126" s="72"/>
      <c r="M126" s="26" t="s">
        <v>10</v>
      </c>
      <c r="N126" s="153" t="s">
        <v>11</v>
      </c>
      <c r="O126" s="154"/>
      <c r="P126" s="26" t="s">
        <v>12</v>
      </c>
      <c r="Q126" s="153" t="s">
        <v>42</v>
      </c>
      <c r="R126" s="155"/>
      <c r="S126" s="155"/>
      <c r="T126" s="26" t="s">
        <v>37</v>
      </c>
      <c r="U126" s="26" t="s">
        <v>41</v>
      </c>
      <c r="V126" s="27" t="s">
        <v>50</v>
      </c>
      <c r="W126" s="27" t="s">
        <v>35</v>
      </c>
      <c r="X126" s="28"/>
      <c r="Y126" s="29" t="s">
        <v>44</v>
      </c>
      <c r="Z126" s="26" t="s">
        <v>36</v>
      </c>
      <c r="AA126" s="104"/>
      <c r="AB126" s="2" t="s">
        <v>16</v>
      </c>
      <c r="AC126" s="3" t="s">
        <v>17</v>
      </c>
      <c r="AD126" s="3" t="s">
        <v>18</v>
      </c>
      <c r="AE126" s="3" t="s">
        <v>19</v>
      </c>
      <c r="AF126" s="2" t="s">
        <v>32</v>
      </c>
      <c r="AG126" s="2" t="s">
        <v>33</v>
      </c>
      <c r="AH126" s="106"/>
      <c r="AI126" s="106"/>
    </row>
    <row r="127" spans="1:35" ht="21.2" hidden="1" customHeight="1" x14ac:dyDescent="0.25">
      <c r="A127" s="41" t="s">
        <v>20</v>
      </c>
      <c r="B127" s="42"/>
      <c r="C127" s="43"/>
      <c r="D127" s="127" t="s">
        <v>21</v>
      </c>
      <c r="E127" s="49">
        <v>23</v>
      </c>
      <c r="F127" s="50"/>
      <c r="G127" s="51"/>
      <c r="H127" s="22" t="s">
        <v>22</v>
      </c>
      <c r="I127" s="55" t="s">
        <v>23</v>
      </c>
      <c r="J127" s="56"/>
      <c r="K127" s="56"/>
      <c r="L127" s="57"/>
      <c r="M127" s="61"/>
      <c r="N127" s="121"/>
      <c r="O127" s="122"/>
      <c r="P127" s="61"/>
      <c r="Q127" s="121"/>
      <c r="R127" s="141"/>
      <c r="S127" s="141"/>
      <c r="T127" s="61"/>
      <c r="U127" s="61"/>
      <c r="V127" s="61"/>
      <c r="W127" s="61"/>
      <c r="X127" s="16"/>
      <c r="Y127" s="122"/>
      <c r="Z127" s="61"/>
      <c r="AA127" s="61">
        <f>SUM(M127:Z128)</f>
        <v>0</v>
      </c>
      <c r="AB127" s="63">
        <v>25040</v>
      </c>
      <c r="AC127" s="63">
        <f>AA127*18%</f>
        <v>0</v>
      </c>
      <c r="AD127" s="63">
        <f>AA127*5%</f>
        <v>0</v>
      </c>
      <c r="AE127" s="63">
        <v>516.84</v>
      </c>
      <c r="AF127" s="63"/>
      <c r="AG127" s="63">
        <v>110048.7</v>
      </c>
      <c r="AH127" s="61">
        <f>SUM(AB127:AG128)+0.01</f>
        <v>135605.55000000002</v>
      </c>
      <c r="AI127" s="151">
        <f t="shared" ref="AI127" si="48">AA127-AH127</f>
        <v>-135605.55000000002</v>
      </c>
    </row>
    <row r="128" spans="1:35" ht="7.5" hidden="1" customHeight="1" x14ac:dyDescent="0.25">
      <c r="A128" s="44"/>
      <c r="B128" s="45"/>
      <c r="C128" s="46"/>
      <c r="D128" s="128"/>
      <c r="E128" s="52"/>
      <c r="F128" s="53"/>
      <c r="G128" s="54"/>
      <c r="H128" s="20"/>
      <c r="I128" s="58"/>
      <c r="J128" s="59"/>
      <c r="K128" s="59"/>
      <c r="L128" s="60"/>
      <c r="M128" s="62"/>
      <c r="N128" s="123"/>
      <c r="O128" s="124"/>
      <c r="P128" s="62"/>
      <c r="Q128" s="123"/>
      <c r="R128" s="142"/>
      <c r="S128" s="142"/>
      <c r="T128" s="62"/>
      <c r="U128" s="62"/>
      <c r="V128" s="62"/>
      <c r="W128" s="62"/>
      <c r="X128" s="17"/>
      <c r="Y128" s="124"/>
      <c r="Z128" s="62"/>
      <c r="AA128" s="62"/>
      <c r="AB128" s="63"/>
      <c r="AC128" s="63"/>
      <c r="AD128" s="63"/>
      <c r="AE128" s="63"/>
      <c r="AF128" s="63"/>
      <c r="AG128" s="63"/>
      <c r="AH128" s="62"/>
      <c r="AI128" s="152"/>
    </row>
    <row r="129" spans="1:35" ht="22.5" hidden="1" customHeight="1" x14ac:dyDescent="0.25">
      <c r="A129" s="41" t="s">
        <v>24</v>
      </c>
      <c r="B129" s="42"/>
      <c r="C129" s="43"/>
      <c r="D129" s="127" t="s">
        <v>25</v>
      </c>
      <c r="E129" s="49">
        <v>23</v>
      </c>
      <c r="F129" s="50"/>
      <c r="G129" s="51"/>
      <c r="H129" s="22" t="s">
        <v>26</v>
      </c>
      <c r="I129" s="49" t="s">
        <v>27</v>
      </c>
      <c r="J129" s="50"/>
      <c r="K129" s="50"/>
      <c r="L129" s="51"/>
      <c r="M129" s="143"/>
      <c r="N129" s="145"/>
      <c r="O129" s="149"/>
      <c r="P129" s="143"/>
      <c r="Q129" s="145"/>
      <c r="R129" s="146"/>
      <c r="S129" s="146"/>
      <c r="T129" s="61"/>
      <c r="U129" s="61"/>
      <c r="V129" s="61"/>
      <c r="W129" s="61"/>
      <c r="X129" s="16"/>
      <c r="Y129" s="122"/>
      <c r="Z129" s="61"/>
      <c r="AA129" s="61">
        <f>SUM(M129:Z130)</f>
        <v>0</v>
      </c>
      <c r="AB129" s="63">
        <v>23800</v>
      </c>
      <c r="AC129" s="63">
        <f>AA129*18%+0.01</f>
        <v>0.01</v>
      </c>
      <c r="AD129" s="63">
        <f t="shared" ref="AD129" si="49">AA129*5%</f>
        <v>0</v>
      </c>
      <c r="AE129" s="63">
        <v>491</v>
      </c>
      <c r="AF129" s="63"/>
      <c r="AG129" s="63">
        <v>86746.6</v>
      </c>
      <c r="AH129" s="61">
        <f>SUM(AB129:AG130)-0.01</f>
        <v>111037.6</v>
      </c>
      <c r="AI129" s="151">
        <f t="shared" ref="AI129" si="50">AA129-AH129</f>
        <v>-111037.6</v>
      </c>
    </row>
    <row r="130" spans="1:35" ht="15" hidden="1" customHeight="1" x14ac:dyDescent="0.25">
      <c r="A130" s="44"/>
      <c r="B130" s="45"/>
      <c r="C130" s="46"/>
      <c r="D130" s="128"/>
      <c r="E130" s="52"/>
      <c r="F130" s="53"/>
      <c r="G130" s="54"/>
      <c r="H130" s="22"/>
      <c r="I130" s="52"/>
      <c r="J130" s="53"/>
      <c r="K130" s="53"/>
      <c r="L130" s="54"/>
      <c r="M130" s="144"/>
      <c r="N130" s="147"/>
      <c r="O130" s="150"/>
      <c r="P130" s="144"/>
      <c r="Q130" s="147"/>
      <c r="R130" s="148"/>
      <c r="S130" s="148"/>
      <c r="T130" s="62"/>
      <c r="U130" s="62"/>
      <c r="V130" s="62"/>
      <c r="W130" s="62"/>
      <c r="X130" s="17"/>
      <c r="Y130" s="124"/>
      <c r="Z130" s="62"/>
      <c r="AA130" s="62"/>
      <c r="AB130" s="63"/>
      <c r="AC130" s="63"/>
      <c r="AD130" s="63"/>
      <c r="AE130" s="63"/>
      <c r="AF130" s="63"/>
      <c r="AG130" s="63"/>
      <c r="AH130" s="62"/>
      <c r="AI130" s="152"/>
    </row>
    <row r="131" spans="1:35" ht="18.75" hidden="1" customHeight="1" x14ac:dyDescent="0.25">
      <c r="A131" s="125" t="s">
        <v>28</v>
      </c>
      <c r="B131" s="125"/>
      <c r="C131" s="125"/>
      <c r="D131" s="129" t="s">
        <v>29</v>
      </c>
      <c r="E131" s="49">
        <v>23</v>
      </c>
      <c r="F131" s="50"/>
      <c r="G131" s="51"/>
      <c r="H131" s="22" t="s">
        <v>30</v>
      </c>
      <c r="I131" s="49" t="s">
        <v>27</v>
      </c>
      <c r="J131" s="50"/>
      <c r="K131" s="50"/>
      <c r="L131" s="51"/>
      <c r="M131" s="61"/>
      <c r="N131" s="121"/>
      <c r="O131" s="122"/>
      <c r="P131" s="61"/>
      <c r="Q131" s="121"/>
      <c r="R131" s="141"/>
      <c r="S131" s="141"/>
      <c r="T131" s="61"/>
      <c r="U131" s="61"/>
      <c r="V131" s="61"/>
      <c r="W131" s="61"/>
      <c r="X131" s="16"/>
      <c r="Y131" s="122"/>
      <c r="Z131" s="61"/>
      <c r="AA131" s="61">
        <f>SUM(M131:Z132)</f>
        <v>0</v>
      </c>
      <c r="AB131" s="63">
        <v>20480</v>
      </c>
      <c r="AC131" s="63">
        <f>AA131*18%</f>
        <v>0</v>
      </c>
      <c r="AD131" s="63">
        <f t="shared" ref="AD131" si="51">AA131*5%</f>
        <v>0</v>
      </c>
      <c r="AE131" s="63">
        <v>491</v>
      </c>
      <c r="AF131" s="63"/>
      <c r="AG131" s="63">
        <v>66903.78</v>
      </c>
      <c r="AH131" s="61">
        <f>SUM(AB131:AG132)-0.01</f>
        <v>87874.77</v>
      </c>
      <c r="AI131" s="151">
        <f>AA131-AH131</f>
        <v>-87874.77</v>
      </c>
    </row>
    <row r="132" spans="1:35" ht="23.25" hidden="1" customHeight="1" x14ac:dyDescent="0.25">
      <c r="A132" s="125"/>
      <c r="B132" s="125"/>
      <c r="C132" s="125"/>
      <c r="D132" s="129"/>
      <c r="E132" s="52"/>
      <c r="F132" s="53"/>
      <c r="G132" s="54"/>
      <c r="H132" s="22"/>
      <c r="I132" s="52"/>
      <c r="J132" s="53"/>
      <c r="K132" s="53"/>
      <c r="L132" s="54"/>
      <c r="M132" s="62"/>
      <c r="N132" s="123"/>
      <c r="O132" s="124"/>
      <c r="P132" s="62"/>
      <c r="Q132" s="123"/>
      <c r="R132" s="142"/>
      <c r="S132" s="142"/>
      <c r="T132" s="62"/>
      <c r="U132" s="62"/>
      <c r="V132" s="62"/>
      <c r="W132" s="62"/>
      <c r="X132" s="17"/>
      <c r="Y132" s="124"/>
      <c r="Z132" s="62"/>
      <c r="AA132" s="62"/>
      <c r="AB132" s="63"/>
      <c r="AC132" s="63"/>
      <c r="AD132" s="63"/>
      <c r="AE132" s="63"/>
      <c r="AF132" s="63"/>
      <c r="AG132" s="63"/>
      <c r="AH132" s="62"/>
      <c r="AI132" s="152"/>
    </row>
    <row r="133" spans="1:35" ht="15" hidden="1" customHeight="1" x14ac:dyDescent="0.25">
      <c r="A133" s="97" t="s">
        <v>49</v>
      </c>
      <c r="B133" s="98"/>
      <c r="C133" s="98"/>
      <c r="D133" s="98"/>
      <c r="E133" s="98"/>
      <c r="F133" s="98"/>
      <c r="G133" s="98"/>
      <c r="H133" s="98"/>
      <c r="I133" s="98"/>
      <c r="J133" s="98"/>
      <c r="K133" s="98"/>
      <c r="L133" s="99"/>
      <c r="M133" s="18">
        <f>SUM(M127:M132)</f>
        <v>0</v>
      </c>
      <c r="N133" s="100">
        <f>SUM(N127:N131)</f>
        <v>0</v>
      </c>
      <c r="O133" s="101"/>
      <c r="P133" s="18">
        <f>SUM(P127:P131)</f>
        <v>0</v>
      </c>
      <c r="Q133" s="100">
        <f>SUM(Q127:Q131)</f>
        <v>0</v>
      </c>
      <c r="R133" s="102"/>
      <c r="S133" s="102"/>
      <c r="T133" s="18">
        <f>SUM(T127:T132)</f>
        <v>0</v>
      </c>
      <c r="U133" s="18">
        <f t="shared" ref="U133" si="52">SUM(U127:U131)</f>
        <v>0</v>
      </c>
      <c r="V133" s="18">
        <f>SUM(V127:V131)</f>
        <v>0</v>
      </c>
      <c r="W133" s="18">
        <f t="shared" ref="W133:AG133" si="53">SUM(W127:W131)</f>
        <v>0</v>
      </c>
      <c r="X133" s="18">
        <f t="shared" si="53"/>
        <v>0</v>
      </c>
      <c r="Y133" s="18">
        <f t="shared" si="53"/>
        <v>0</v>
      </c>
      <c r="Z133" s="18">
        <f t="shared" si="53"/>
        <v>0</v>
      </c>
      <c r="AA133" s="18">
        <f t="shared" si="53"/>
        <v>0</v>
      </c>
      <c r="AB133" s="18">
        <f t="shared" si="53"/>
        <v>69320</v>
      </c>
      <c r="AC133" s="18">
        <f t="shared" si="53"/>
        <v>0.01</v>
      </c>
      <c r="AD133" s="18">
        <f t="shared" si="53"/>
        <v>0</v>
      </c>
      <c r="AE133" s="18">
        <f t="shared" si="53"/>
        <v>1498.8400000000001</v>
      </c>
      <c r="AF133" s="18">
        <f t="shared" si="53"/>
        <v>0</v>
      </c>
      <c r="AG133" s="18">
        <f t="shared" si="53"/>
        <v>263699.07999999996</v>
      </c>
      <c r="AH133" s="18">
        <f>SUM(AH127:AH131)+0.01</f>
        <v>334517.93000000005</v>
      </c>
      <c r="AI133" s="18">
        <f>AI127+AI129+AI131+0.01</f>
        <v>-334517.91000000003</v>
      </c>
    </row>
    <row r="134" spans="1:35" hidden="1" x14ac:dyDescent="0.25"/>
    <row r="135" spans="1:35" ht="12.95" hidden="1" customHeight="1" x14ac:dyDescent="0.25">
      <c r="A135" s="65" t="s">
        <v>51</v>
      </c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spans="1:35" ht="3.75" hidden="1" customHeight="1" x14ac:dyDescent="0.25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</row>
    <row r="137" spans="1:35" ht="17.25" hidden="1" customHeight="1" x14ac:dyDescent="0.25">
      <c r="A137" s="67" t="s">
        <v>0</v>
      </c>
      <c r="B137" s="68"/>
      <c r="C137" s="69"/>
      <c r="D137" s="67" t="s">
        <v>1</v>
      </c>
      <c r="E137" s="73" t="s">
        <v>2</v>
      </c>
      <c r="F137" s="74"/>
      <c r="G137" s="75"/>
      <c r="H137" s="19"/>
      <c r="I137" s="67" t="s">
        <v>3</v>
      </c>
      <c r="J137" s="68"/>
      <c r="K137" s="68"/>
      <c r="L137" s="69"/>
      <c r="M137" s="108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10"/>
      <c r="AA137" s="103" t="s">
        <v>5</v>
      </c>
      <c r="AB137" s="134" t="s">
        <v>6</v>
      </c>
      <c r="AC137" s="135"/>
      <c r="AD137" s="135"/>
      <c r="AE137" s="135"/>
      <c r="AF137" s="135"/>
      <c r="AG137" s="136"/>
      <c r="AH137" s="105" t="s">
        <v>7</v>
      </c>
      <c r="AI137" s="105" t="s">
        <v>8</v>
      </c>
    </row>
    <row r="138" spans="1:35" ht="37.5" hidden="1" customHeight="1" x14ac:dyDescent="0.25">
      <c r="A138" s="70"/>
      <c r="B138" s="71"/>
      <c r="C138" s="72"/>
      <c r="D138" s="70"/>
      <c r="E138" s="76"/>
      <c r="F138" s="77"/>
      <c r="G138" s="78"/>
      <c r="H138" s="33" t="s">
        <v>9</v>
      </c>
      <c r="I138" s="70"/>
      <c r="J138" s="71"/>
      <c r="K138" s="71"/>
      <c r="L138" s="72"/>
      <c r="M138" s="26"/>
      <c r="N138" s="153"/>
      <c r="O138" s="154"/>
      <c r="P138" s="26"/>
      <c r="Q138" s="153"/>
      <c r="R138" s="155"/>
      <c r="S138" s="154"/>
      <c r="T138" s="26"/>
      <c r="U138" s="26"/>
      <c r="V138" s="27"/>
      <c r="W138" s="27"/>
      <c r="X138" s="28"/>
      <c r="Y138" s="29"/>
      <c r="Z138" s="26"/>
      <c r="AA138" s="104"/>
      <c r="AB138" s="2" t="s">
        <v>16</v>
      </c>
      <c r="AC138" s="3" t="s">
        <v>17</v>
      </c>
      <c r="AD138" s="3" t="s">
        <v>18</v>
      </c>
      <c r="AE138" s="3" t="s">
        <v>19</v>
      </c>
      <c r="AF138" s="2" t="s">
        <v>32</v>
      </c>
      <c r="AG138" s="2" t="s">
        <v>33</v>
      </c>
      <c r="AH138" s="106"/>
      <c r="AI138" s="106"/>
    </row>
    <row r="139" spans="1:35" ht="21.2" hidden="1" customHeight="1" x14ac:dyDescent="0.25">
      <c r="A139" s="41" t="s">
        <v>20</v>
      </c>
      <c r="B139" s="42"/>
      <c r="C139" s="43"/>
      <c r="D139" s="127" t="s">
        <v>21</v>
      </c>
      <c r="E139" s="49">
        <v>23</v>
      </c>
      <c r="F139" s="50"/>
      <c r="G139" s="51"/>
      <c r="H139" s="22" t="s">
        <v>22</v>
      </c>
      <c r="I139" s="49" t="s">
        <v>23</v>
      </c>
      <c r="J139" s="50"/>
      <c r="K139" s="50"/>
      <c r="L139" s="51"/>
      <c r="M139" s="156"/>
      <c r="N139" s="121"/>
      <c r="O139" s="122"/>
      <c r="P139" s="158"/>
      <c r="Q139" s="121"/>
      <c r="R139" s="141"/>
      <c r="S139" s="122"/>
      <c r="T139" s="61"/>
      <c r="U139" s="61"/>
      <c r="V139" s="61"/>
      <c r="W139" s="61"/>
      <c r="X139" s="16"/>
      <c r="Y139" s="122"/>
      <c r="Z139" s="61"/>
      <c r="AA139" s="61" t="e">
        <f>AA9+#REF!+AA19+AA55+AA67+AA79+AA91+AA103+AA115+AA127+AA31</f>
        <v>#REF!</v>
      </c>
      <c r="AB139" s="63">
        <v>25040</v>
      </c>
      <c r="AC139" s="63" t="e">
        <f>AA139*18%</f>
        <v>#REF!</v>
      </c>
      <c r="AD139" s="63" t="e">
        <f>AA139*5%</f>
        <v>#REF!</v>
      </c>
      <c r="AE139" s="63">
        <v>516.84</v>
      </c>
      <c r="AF139" s="63"/>
      <c r="AG139" s="63">
        <v>110048.7</v>
      </c>
      <c r="AH139" s="61" t="e">
        <f>SUM(AB139:AG140)+0.01</f>
        <v>#REF!</v>
      </c>
      <c r="AI139" s="151" t="e">
        <f t="shared" ref="AI139" si="54">AA139-AH139</f>
        <v>#REF!</v>
      </c>
    </row>
    <row r="140" spans="1:35" ht="7.5" hidden="1" customHeight="1" x14ac:dyDescent="0.25">
      <c r="A140" s="44"/>
      <c r="B140" s="45"/>
      <c r="C140" s="46"/>
      <c r="D140" s="128"/>
      <c r="E140" s="52"/>
      <c r="F140" s="53"/>
      <c r="G140" s="54"/>
      <c r="H140" s="20"/>
      <c r="I140" s="52"/>
      <c r="J140" s="53"/>
      <c r="K140" s="53"/>
      <c r="L140" s="54"/>
      <c r="M140" s="157"/>
      <c r="N140" s="123"/>
      <c r="O140" s="124"/>
      <c r="P140" s="159"/>
      <c r="Q140" s="123"/>
      <c r="R140" s="142"/>
      <c r="S140" s="124"/>
      <c r="T140" s="62"/>
      <c r="U140" s="62"/>
      <c r="V140" s="62"/>
      <c r="W140" s="62"/>
      <c r="X140" s="17"/>
      <c r="Y140" s="124"/>
      <c r="Z140" s="62"/>
      <c r="AA140" s="62"/>
      <c r="AB140" s="63"/>
      <c r="AC140" s="63"/>
      <c r="AD140" s="63"/>
      <c r="AE140" s="63"/>
      <c r="AF140" s="63"/>
      <c r="AG140" s="63"/>
      <c r="AH140" s="62"/>
      <c r="AI140" s="152"/>
    </row>
    <row r="141" spans="1:35" ht="22.5" hidden="1" customHeight="1" x14ac:dyDescent="0.25">
      <c r="A141" s="41" t="s">
        <v>24</v>
      </c>
      <c r="B141" s="42"/>
      <c r="C141" s="43"/>
      <c r="D141" s="127" t="s">
        <v>25</v>
      </c>
      <c r="E141" s="49">
        <v>23</v>
      </c>
      <c r="F141" s="50"/>
      <c r="G141" s="51"/>
      <c r="H141" s="22" t="s">
        <v>26</v>
      </c>
      <c r="I141" s="49" t="s">
        <v>27</v>
      </c>
      <c r="J141" s="50"/>
      <c r="K141" s="50"/>
      <c r="L141" s="51"/>
      <c r="M141" s="143"/>
      <c r="N141" s="145"/>
      <c r="O141" s="149"/>
      <c r="P141" s="143"/>
      <c r="Q141" s="145"/>
      <c r="R141" s="146"/>
      <c r="S141" s="149"/>
      <c r="T141" s="61"/>
      <c r="U141" s="61"/>
      <c r="V141" s="61"/>
      <c r="W141" s="61"/>
      <c r="X141" s="16"/>
      <c r="Y141" s="122"/>
      <c r="Z141" s="61"/>
      <c r="AA141" s="61" t="e">
        <f>AA129+AA117+AA105+AA93+AA81+AA69+AA57+AA45+AA33+AA21+#REF!+AA11</f>
        <v>#REF!</v>
      </c>
      <c r="AB141" s="63">
        <v>23800</v>
      </c>
      <c r="AC141" s="63" t="e">
        <f>AA141*18%+0.01</f>
        <v>#REF!</v>
      </c>
      <c r="AD141" s="63" t="e">
        <f t="shared" ref="AD141" si="55">AA141*5%</f>
        <v>#REF!</v>
      </c>
      <c r="AE141" s="63">
        <v>491</v>
      </c>
      <c r="AF141" s="63"/>
      <c r="AG141" s="63">
        <v>86746.6</v>
      </c>
      <c r="AH141" s="61" t="e">
        <f>SUM(AB141:AG142)-0.01</f>
        <v>#REF!</v>
      </c>
      <c r="AI141" s="151" t="e">
        <f t="shared" ref="AI141" si="56">AA141-AH141</f>
        <v>#REF!</v>
      </c>
    </row>
    <row r="142" spans="1:35" ht="15" hidden="1" customHeight="1" x14ac:dyDescent="0.25">
      <c r="A142" s="44"/>
      <c r="B142" s="45"/>
      <c r="C142" s="46"/>
      <c r="D142" s="128"/>
      <c r="E142" s="52"/>
      <c r="F142" s="53"/>
      <c r="G142" s="54"/>
      <c r="H142" s="22"/>
      <c r="I142" s="52"/>
      <c r="J142" s="53"/>
      <c r="K142" s="53"/>
      <c r="L142" s="54"/>
      <c r="M142" s="144"/>
      <c r="N142" s="147"/>
      <c r="O142" s="150"/>
      <c r="P142" s="144"/>
      <c r="Q142" s="147"/>
      <c r="R142" s="148"/>
      <c r="S142" s="150"/>
      <c r="T142" s="62"/>
      <c r="U142" s="62"/>
      <c r="V142" s="62"/>
      <c r="W142" s="62"/>
      <c r="X142" s="17"/>
      <c r="Y142" s="124"/>
      <c r="Z142" s="62"/>
      <c r="AA142" s="62"/>
      <c r="AB142" s="63"/>
      <c r="AC142" s="63"/>
      <c r="AD142" s="63"/>
      <c r="AE142" s="63"/>
      <c r="AF142" s="63"/>
      <c r="AG142" s="63"/>
      <c r="AH142" s="62"/>
      <c r="AI142" s="152"/>
    </row>
    <row r="143" spans="1:35" ht="18.75" hidden="1" customHeight="1" x14ac:dyDescent="0.25">
      <c r="A143" s="125" t="s">
        <v>28</v>
      </c>
      <c r="B143" s="125"/>
      <c r="C143" s="125"/>
      <c r="D143" s="129" t="s">
        <v>29</v>
      </c>
      <c r="E143" s="49">
        <v>23</v>
      </c>
      <c r="F143" s="50"/>
      <c r="G143" s="51"/>
      <c r="H143" s="22" t="s">
        <v>30</v>
      </c>
      <c r="I143" s="49" t="s">
        <v>27</v>
      </c>
      <c r="J143" s="50"/>
      <c r="K143" s="50"/>
      <c r="L143" s="51"/>
      <c r="M143" s="61"/>
      <c r="N143" s="121"/>
      <c r="O143" s="122"/>
      <c r="P143" s="61"/>
      <c r="Q143" s="121"/>
      <c r="R143" s="141"/>
      <c r="S143" s="122"/>
      <c r="T143" s="61"/>
      <c r="U143" s="61"/>
      <c r="V143" s="61"/>
      <c r="W143" s="61"/>
      <c r="X143" s="16"/>
      <c r="Y143" s="122"/>
      <c r="Z143" s="61"/>
      <c r="AA143" s="61" t="e">
        <f>AA131+AA119+AA107+AA95+AA83+AA71+AA59+AA47+AA35+AA23+#REF!+AA12</f>
        <v>#REF!</v>
      </c>
      <c r="AB143" s="63">
        <v>20480</v>
      </c>
      <c r="AC143" s="63" t="e">
        <f>AA143*18%</f>
        <v>#REF!</v>
      </c>
      <c r="AD143" s="63" t="e">
        <f t="shared" ref="AD143" si="57">AA143*5%</f>
        <v>#REF!</v>
      </c>
      <c r="AE143" s="63">
        <v>491</v>
      </c>
      <c r="AF143" s="63"/>
      <c r="AG143" s="63">
        <v>66903.78</v>
      </c>
      <c r="AH143" s="61" t="e">
        <f>SUM(AB143:AG144)-0.01</f>
        <v>#REF!</v>
      </c>
      <c r="AI143" s="151" t="e">
        <f>AA143-AH143</f>
        <v>#REF!</v>
      </c>
    </row>
    <row r="144" spans="1:35" ht="23.25" hidden="1" customHeight="1" x14ac:dyDescent="0.25">
      <c r="A144" s="125"/>
      <c r="B144" s="125"/>
      <c r="C144" s="125"/>
      <c r="D144" s="129"/>
      <c r="E144" s="52"/>
      <c r="F144" s="53"/>
      <c r="G144" s="54"/>
      <c r="H144" s="22"/>
      <c r="I144" s="52"/>
      <c r="J144" s="53"/>
      <c r="K144" s="53"/>
      <c r="L144" s="54"/>
      <c r="M144" s="62"/>
      <c r="N144" s="123"/>
      <c r="O144" s="124"/>
      <c r="P144" s="62"/>
      <c r="Q144" s="123"/>
      <c r="R144" s="142"/>
      <c r="S144" s="124"/>
      <c r="T144" s="62"/>
      <c r="U144" s="62"/>
      <c r="V144" s="62"/>
      <c r="W144" s="62"/>
      <c r="X144" s="17"/>
      <c r="Y144" s="124"/>
      <c r="Z144" s="62"/>
      <c r="AA144" s="62"/>
      <c r="AB144" s="63"/>
      <c r="AC144" s="63"/>
      <c r="AD144" s="63"/>
      <c r="AE144" s="63"/>
      <c r="AF144" s="63"/>
      <c r="AG144" s="63"/>
      <c r="AH144" s="62"/>
      <c r="AI144" s="152"/>
    </row>
    <row r="145" spans="1:35" ht="15" hidden="1" customHeight="1" x14ac:dyDescent="0.25">
      <c r="A145" s="97" t="s">
        <v>49</v>
      </c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9"/>
      <c r="M145" s="18"/>
      <c r="N145" s="100"/>
      <c r="O145" s="101"/>
      <c r="P145" s="18"/>
      <c r="Q145" s="100"/>
      <c r="R145" s="102"/>
      <c r="S145" s="101"/>
      <c r="T145" s="18"/>
      <c r="U145" s="18"/>
      <c r="V145" s="18"/>
      <c r="W145" s="18"/>
      <c r="X145" s="18"/>
      <c r="Y145" s="18"/>
      <c r="Z145" s="18"/>
      <c r="AA145" s="18" t="e">
        <f t="shared" ref="AA145:AG145" si="58">SUM(AA139:AA143)</f>
        <v>#REF!</v>
      </c>
      <c r="AB145" s="18">
        <f t="shared" si="58"/>
        <v>69320</v>
      </c>
      <c r="AC145" s="18" t="e">
        <f t="shared" si="58"/>
        <v>#REF!</v>
      </c>
      <c r="AD145" s="18" t="e">
        <f t="shared" si="58"/>
        <v>#REF!</v>
      </c>
      <c r="AE145" s="18">
        <f t="shared" si="58"/>
        <v>1498.8400000000001</v>
      </c>
      <c r="AF145" s="18">
        <f t="shared" si="58"/>
        <v>0</v>
      </c>
      <c r="AG145" s="18">
        <f t="shared" si="58"/>
        <v>263699.07999999996</v>
      </c>
      <c r="AH145" s="18" t="e">
        <f>SUM(AH139:AH143)+0.01</f>
        <v>#REF!</v>
      </c>
      <c r="AI145" s="18" t="e">
        <f>AI139+AI141+AI143+0.01</f>
        <v>#REF!</v>
      </c>
    </row>
  </sheetData>
  <mergeCells count="957">
    <mergeCell ref="AE141:AE142"/>
    <mergeCell ref="AF141:AF142"/>
    <mergeCell ref="AG141:AG142"/>
    <mergeCell ref="AH141:AH142"/>
    <mergeCell ref="AI141:AI142"/>
    <mergeCell ref="A143:C144"/>
    <mergeCell ref="D143:D144"/>
    <mergeCell ref="E143:G144"/>
    <mergeCell ref="I143:L144"/>
    <mergeCell ref="AD143:AD144"/>
    <mergeCell ref="AE143:AE144"/>
    <mergeCell ref="AF143:AF144"/>
    <mergeCell ref="AG143:AG144"/>
    <mergeCell ref="AH143:AH144"/>
    <mergeCell ref="AI143:AI144"/>
    <mergeCell ref="W143:W144"/>
    <mergeCell ref="Y143:Y144"/>
    <mergeCell ref="Z143:Z144"/>
    <mergeCell ref="AA143:AA144"/>
    <mergeCell ref="AB143:AB144"/>
    <mergeCell ref="AC143:AC144"/>
    <mergeCell ref="A141:C142"/>
    <mergeCell ref="D141:D142"/>
    <mergeCell ref="E141:G142"/>
    <mergeCell ref="I141:L142"/>
    <mergeCell ref="M141:M142"/>
    <mergeCell ref="N141:O142"/>
    <mergeCell ref="A145:L145"/>
    <mergeCell ref="N145:O145"/>
    <mergeCell ref="Q145:S145"/>
    <mergeCell ref="N143:O144"/>
    <mergeCell ref="P143:P144"/>
    <mergeCell ref="Q143:S144"/>
    <mergeCell ref="AA141:AA142"/>
    <mergeCell ref="AB141:AB142"/>
    <mergeCell ref="AC141:AC142"/>
    <mergeCell ref="AD141:AD142"/>
    <mergeCell ref="P141:P142"/>
    <mergeCell ref="Q141:S142"/>
    <mergeCell ref="T141:T142"/>
    <mergeCell ref="U141:U142"/>
    <mergeCell ref="V141:V142"/>
    <mergeCell ref="W141:W142"/>
    <mergeCell ref="N139:O140"/>
    <mergeCell ref="P139:P140"/>
    <mergeCell ref="Q139:S140"/>
    <mergeCell ref="T139:T140"/>
    <mergeCell ref="U139:U140"/>
    <mergeCell ref="V139:V140"/>
    <mergeCell ref="M143:M144"/>
    <mergeCell ref="Y141:Y142"/>
    <mergeCell ref="Z141:Z142"/>
    <mergeCell ref="T143:T144"/>
    <mergeCell ref="U143:U144"/>
    <mergeCell ref="V143:V144"/>
    <mergeCell ref="AE139:AE140"/>
    <mergeCell ref="AF139:AF140"/>
    <mergeCell ref="AG139:AG140"/>
    <mergeCell ref="AH139:AH140"/>
    <mergeCell ref="AI139:AI140"/>
    <mergeCell ref="W139:W140"/>
    <mergeCell ref="Y139:Y140"/>
    <mergeCell ref="Z139:Z140"/>
    <mergeCell ref="AA139:AA140"/>
    <mergeCell ref="AB139:AB140"/>
    <mergeCell ref="AC139:AC140"/>
    <mergeCell ref="T131:T132"/>
    <mergeCell ref="U131:U132"/>
    <mergeCell ref="V131:V132"/>
    <mergeCell ref="AB137:AG137"/>
    <mergeCell ref="AH137:AH138"/>
    <mergeCell ref="AI137:AI138"/>
    <mergeCell ref="N138:O138"/>
    <mergeCell ref="Q138:S138"/>
    <mergeCell ref="A139:C140"/>
    <mergeCell ref="D139:D140"/>
    <mergeCell ref="E139:G140"/>
    <mergeCell ref="I139:L140"/>
    <mergeCell ref="M139:M140"/>
    <mergeCell ref="A133:L133"/>
    <mergeCell ref="N133:O133"/>
    <mergeCell ref="Q133:S133"/>
    <mergeCell ref="A135:AH136"/>
    <mergeCell ref="A137:C138"/>
    <mergeCell ref="D137:D138"/>
    <mergeCell ref="E137:G138"/>
    <mergeCell ref="I137:L138"/>
    <mergeCell ref="M137:Z137"/>
    <mergeCell ref="AA137:AA138"/>
    <mergeCell ref="AD139:AD140"/>
    <mergeCell ref="AD131:AD132"/>
    <mergeCell ref="AE131:AE132"/>
    <mergeCell ref="AF131:AF132"/>
    <mergeCell ref="AG131:AG132"/>
    <mergeCell ref="AH131:AH132"/>
    <mergeCell ref="AI131:AI132"/>
    <mergeCell ref="W131:W132"/>
    <mergeCell ref="Y131:Y132"/>
    <mergeCell ref="Z131:Z132"/>
    <mergeCell ref="AA131:AA132"/>
    <mergeCell ref="AB131:AB132"/>
    <mergeCell ref="AC131:AC132"/>
    <mergeCell ref="A131:C132"/>
    <mergeCell ref="D131:D132"/>
    <mergeCell ref="E131:G132"/>
    <mergeCell ref="I131:L132"/>
    <mergeCell ref="M131:M132"/>
    <mergeCell ref="Y129:Y130"/>
    <mergeCell ref="Z129:Z130"/>
    <mergeCell ref="AA129:AA130"/>
    <mergeCell ref="AB129:AB130"/>
    <mergeCell ref="P129:P130"/>
    <mergeCell ref="Q129:S130"/>
    <mergeCell ref="T129:T130"/>
    <mergeCell ref="U129:U130"/>
    <mergeCell ref="V129:V130"/>
    <mergeCell ref="W129:W130"/>
    <mergeCell ref="A129:C130"/>
    <mergeCell ref="D129:D130"/>
    <mergeCell ref="E129:G130"/>
    <mergeCell ref="I129:L130"/>
    <mergeCell ref="M129:M130"/>
    <mergeCell ref="N129:O130"/>
    <mergeCell ref="N131:O132"/>
    <mergeCell ref="P131:P132"/>
    <mergeCell ref="Q131:S132"/>
    <mergeCell ref="Q127:S128"/>
    <mergeCell ref="T127:T128"/>
    <mergeCell ref="U127:U128"/>
    <mergeCell ref="V127:V128"/>
    <mergeCell ref="AE129:AE130"/>
    <mergeCell ref="AF129:AF130"/>
    <mergeCell ref="AG129:AG130"/>
    <mergeCell ref="AH129:AH130"/>
    <mergeCell ref="AI129:AI130"/>
    <mergeCell ref="AC129:AC130"/>
    <mergeCell ref="AD129:AD130"/>
    <mergeCell ref="A121:L121"/>
    <mergeCell ref="N121:O121"/>
    <mergeCell ref="Q121:S121"/>
    <mergeCell ref="A123:AH124"/>
    <mergeCell ref="A125:C126"/>
    <mergeCell ref="D125:D126"/>
    <mergeCell ref="E125:G126"/>
    <mergeCell ref="I125:L126"/>
    <mergeCell ref="M125:Z125"/>
    <mergeCell ref="AA125:AA126"/>
    <mergeCell ref="AB125:AG125"/>
    <mergeCell ref="AH125:AH126"/>
    <mergeCell ref="AI125:AI126"/>
    <mergeCell ref="N126:O126"/>
    <mergeCell ref="Q126:S126"/>
    <mergeCell ref="A127:C128"/>
    <mergeCell ref="D127:D128"/>
    <mergeCell ref="E127:G128"/>
    <mergeCell ref="I127:L128"/>
    <mergeCell ref="M127:M128"/>
    <mergeCell ref="AD127:AD128"/>
    <mergeCell ref="AE127:AE128"/>
    <mergeCell ref="AF127:AF128"/>
    <mergeCell ref="AG127:AG128"/>
    <mergeCell ref="AH127:AH128"/>
    <mergeCell ref="AI127:AI128"/>
    <mergeCell ref="W127:W128"/>
    <mergeCell ref="Y127:Y128"/>
    <mergeCell ref="Z127:Z128"/>
    <mergeCell ref="AA127:AA128"/>
    <mergeCell ref="AB127:AB128"/>
    <mergeCell ref="AC127:AC128"/>
    <mergeCell ref="N127:O128"/>
    <mergeCell ref="P127:P128"/>
    <mergeCell ref="AI119:AI120"/>
    <mergeCell ref="W119:W120"/>
    <mergeCell ref="Y119:Y120"/>
    <mergeCell ref="Z119:Z120"/>
    <mergeCell ref="AA119:AA120"/>
    <mergeCell ref="AB119:AB120"/>
    <mergeCell ref="AC119:AC120"/>
    <mergeCell ref="N119:O120"/>
    <mergeCell ref="P119:P120"/>
    <mergeCell ref="Q119:S120"/>
    <mergeCell ref="T119:T120"/>
    <mergeCell ref="U119:U120"/>
    <mergeCell ref="V119:V120"/>
    <mergeCell ref="E117:G118"/>
    <mergeCell ref="I117:L118"/>
    <mergeCell ref="M117:M118"/>
    <mergeCell ref="N117:O118"/>
    <mergeCell ref="AD119:AD120"/>
    <mergeCell ref="AE119:AE120"/>
    <mergeCell ref="AF119:AF120"/>
    <mergeCell ref="AG119:AG120"/>
    <mergeCell ref="AH119:AH120"/>
    <mergeCell ref="AE117:AE118"/>
    <mergeCell ref="AF117:AF118"/>
    <mergeCell ref="AG117:AG118"/>
    <mergeCell ref="AH117:AH118"/>
    <mergeCell ref="AI117:AI118"/>
    <mergeCell ref="A119:C120"/>
    <mergeCell ref="D119:D120"/>
    <mergeCell ref="E119:G120"/>
    <mergeCell ref="I119:L120"/>
    <mergeCell ref="M119:M120"/>
    <mergeCell ref="Y117:Y118"/>
    <mergeCell ref="Z117:Z118"/>
    <mergeCell ref="AA117:AA118"/>
    <mergeCell ref="AB117:AB118"/>
    <mergeCell ref="AC117:AC118"/>
    <mergeCell ref="AD117:AD118"/>
    <mergeCell ref="P117:P118"/>
    <mergeCell ref="Q117:S118"/>
    <mergeCell ref="T117:T118"/>
    <mergeCell ref="U117:U118"/>
    <mergeCell ref="V117:V118"/>
    <mergeCell ref="W117:W118"/>
    <mergeCell ref="A117:C118"/>
    <mergeCell ref="D117:D118"/>
    <mergeCell ref="AI115:AI116"/>
    <mergeCell ref="W115:W116"/>
    <mergeCell ref="Y115:Y116"/>
    <mergeCell ref="Z115:Z116"/>
    <mergeCell ref="AA115:AA116"/>
    <mergeCell ref="AB115:AB116"/>
    <mergeCell ref="AC115:AC116"/>
    <mergeCell ref="N115:O116"/>
    <mergeCell ref="P115:P116"/>
    <mergeCell ref="Q115:S116"/>
    <mergeCell ref="T115:T116"/>
    <mergeCell ref="U115:U116"/>
    <mergeCell ref="V115:V116"/>
    <mergeCell ref="A115:C116"/>
    <mergeCell ref="D115:D116"/>
    <mergeCell ref="E115:G116"/>
    <mergeCell ref="I115:L116"/>
    <mergeCell ref="M115:M116"/>
    <mergeCell ref="A109:L109"/>
    <mergeCell ref="N109:O109"/>
    <mergeCell ref="Q109:S109"/>
    <mergeCell ref="A111:AH112"/>
    <mergeCell ref="A113:C114"/>
    <mergeCell ref="D113:D114"/>
    <mergeCell ref="E113:G114"/>
    <mergeCell ref="I113:L114"/>
    <mergeCell ref="M113:Z113"/>
    <mergeCell ref="AA113:AA114"/>
    <mergeCell ref="AD115:AD116"/>
    <mergeCell ref="AE115:AE116"/>
    <mergeCell ref="AF115:AF116"/>
    <mergeCell ref="AG115:AG116"/>
    <mergeCell ref="AH115:AH116"/>
    <mergeCell ref="N107:O108"/>
    <mergeCell ref="P107:P108"/>
    <mergeCell ref="Q107:S108"/>
    <mergeCell ref="T107:T108"/>
    <mergeCell ref="U107:U108"/>
    <mergeCell ref="V107:V108"/>
    <mergeCell ref="AB113:AG113"/>
    <mergeCell ref="AH113:AH114"/>
    <mergeCell ref="AI113:AI114"/>
    <mergeCell ref="N114:O114"/>
    <mergeCell ref="Q114:S114"/>
    <mergeCell ref="AD107:AD108"/>
    <mergeCell ref="AE107:AE108"/>
    <mergeCell ref="AF107:AF108"/>
    <mergeCell ref="AG107:AG108"/>
    <mergeCell ref="AH107:AH108"/>
    <mergeCell ref="AI107:AI108"/>
    <mergeCell ref="W107:W108"/>
    <mergeCell ref="Y107:Y108"/>
    <mergeCell ref="Z107:Z108"/>
    <mergeCell ref="AA107:AA108"/>
    <mergeCell ref="AB107:AB108"/>
    <mergeCell ref="AC107:AC108"/>
    <mergeCell ref="AH105:AH106"/>
    <mergeCell ref="AI105:AI106"/>
    <mergeCell ref="A107:C108"/>
    <mergeCell ref="D107:D108"/>
    <mergeCell ref="E107:G108"/>
    <mergeCell ref="I107:L108"/>
    <mergeCell ref="M107:M108"/>
    <mergeCell ref="Y105:Y106"/>
    <mergeCell ref="Z105:Z106"/>
    <mergeCell ref="AA105:AA106"/>
    <mergeCell ref="AB105:AB106"/>
    <mergeCell ref="AC105:AC106"/>
    <mergeCell ref="AD105:AD106"/>
    <mergeCell ref="P105:P106"/>
    <mergeCell ref="Q105:S106"/>
    <mergeCell ref="T105:T106"/>
    <mergeCell ref="U105:U106"/>
    <mergeCell ref="V105:V106"/>
    <mergeCell ref="W105:W106"/>
    <mergeCell ref="A105:C106"/>
    <mergeCell ref="D105:D106"/>
    <mergeCell ref="E105:G106"/>
    <mergeCell ref="I105:L106"/>
    <mergeCell ref="M105:M106"/>
    <mergeCell ref="N103:O104"/>
    <mergeCell ref="P103:P104"/>
    <mergeCell ref="Q103:S104"/>
    <mergeCell ref="T103:T104"/>
    <mergeCell ref="U103:U104"/>
    <mergeCell ref="V103:V104"/>
    <mergeCell ref="AE105:AE106"/>
    <mergeCell ref="AF105:AF106"/>
    <mergeCell ref="AG105:AG106"/>
    <mergeCell ref="N105:O106"/>
    <mergeCell ref="AE103:AE104"/>
    <mergeCell ref="AF103:AF104"/>
    <mergeCell ref="AG103:AG104"/>
    <mergeCell ref="AH103:AH104"/>
    <mergeCell ref="AI103:AI104"/>
    <mergeCell ref="W103:W104"/>
    <mergeCell ref="Y103:Y104"/>
    <mergeCell ref="Z103:Z104"/>
    <mergeCell ref="AA103:AA104"/>
    <mergeCell ref="AB103:AB104"/>
    <mergeCell ref="AC103:AC104"/>
    <mergeCell ref="T95:T96"/>
    <mergeCell ref="U95:U96"/>
    <mergeCell ref="V95:V96"/>
    <mergeCell ref="AB101:AG101"/>
    <mergeCell ref="AH101:AH102"/>
    <mergeCell ref="AI101:AI102"/>
    <mergeCell ref="N102:O102"/>
    <mergeCell ref="Q102:S102"/>
    <mergeCell ref="A103:C104"/>
    <mergeCell ref="D103:D104"/>
    <mergeCell ref="E103:G104"/>
    <mergeCell ref="I103:L104"/>
    <mergeCell ref="M103:M104"/>
    <mergeCell ref="A97:L97"/>
    <mergeCell ref="N97:O97"/>
    <mergeCell ref="Q97:S97"/>
    <mergeCell ref="A99:AH100"/>
    <mergeCell ref="A101:C102"/>
    <mergeCell ref="D101:D102"/>
    <mergeCell ref="E101:G102"/>
    <mergeCell ref="I101:L102"/>
    <mergeCell ref="M101:Z101"/>
    <mergeCell ref="AA101:AA102"/>
    <mergeCell ref="AD103:AD104"/>
    <mergeCell ref="AD95:AD96"/>
    <mergeCell ref="AE95:AE96"/>
    <mergeCell ref="AF95:AF96"/>
    <mergeCell ref="AG95:AG96"/>
    <mergeCell ref="AH95:AH96"/>
    <mergeCell ref="AI95:AI96"/>
    <mergeCell ref="W95:W96"/>
    <mergeCell ref="Y95:Y96"/>
    <mergeCell ref="Z95:Z96"/>
    <mergeCell ref="AA95:AA96"/>
    <mergeCell ref="AB95:AB96"/>
    <mergeCell ref="AC95:AC96"/>
    <mergeCell ref="A95:C96"/>
    <mergeCell ref="D95:D96"/>
    <mergeCell ref="E95:G96"/>
    <mergeCell ref="I95:L96"/>
    <mergeCell ref="M95:M96"/>
    <mergeCell ref="Y93:Y94"/>
    <mergeCell ref="Z93:Z94"/>
    <mergeCell ref="AA93:AA94"/>
    <mergeCell ref="AB93:AB94"/>
    <mergeCell ref="P93:P94"/>
    <mergeCell ref="Q93:S94"/>
    <mergeCell ref="T93:T94"/>
    <mergeCell ref="U93:U94"/>
    <mergeCell ref="V93:V94"/>
    <mergeCell ref="W93:W94"/>
    <mergeCell ref="A93:C94"/>
    <mergeCell ref="D93:D94"/>
    <mergeCell ref="E93:G94"/>
    <mergeCell ref="I93:L94"/>
    <mergeCell ref="M93:M94"/>
    <mergeCell ref="N93:O94"/>
    <mergeCell ref="N95:O96"/>
    <mergeCell ref="P95:P96"/>
    <mergeCell ref="Q95:S96"/>
    <mergeCell ref="Q91:S92"/>
    <mergeCell ref="T91:T92"/>
    <mergeCell ref="U91:U92"/>
    <mergeCell ref="V91:V92"/>
    <mergeCell ref="AE93:AE94"/>
    <mergeCell ref="AF93:AF94"/>
    <mergeCell ref="AG93:AG94"/>
    <mergeCell ref="AH93:AH94"/>
    <mergeCell ref="AI93:AI94"/>
    <mergeCell ref="AC93:AC94"/>
    <mergeCell ref="AD93:AD94"/>
    <mergeCell ref="A85:L85"/>
    <mergeCell ref="N85:O85"/>
    <mergeCell ref="Q85:S85"/>
    <mergeCell ref="A87:AH88"/>
    <mergeCell ref="A89:C90"/>
    <mergeCell ref="D89:D90"/>
    <mergeCell ref="E89:G90"/>
    <mergeCell ref="I89:L90"/>
    <mergeCell ref="M89:Z89"/>
    <mergeCell ref="AA89:AA90"/>
    <mergeCell ref="AB89:AG89"/>
    <mergeCell ref="AH89:AH90"/>
    <mergeCell ref="AI89:AI90"/>
    <mergeCell ref="N90:O90"/>
    <mergeCell ref="Q90:S90"/>
    <mergeCell ref="A91:C92"/>
    <mergeCell ref="D91:D92"/>
    <mergeCell ref="E91:G92"/>
    <mergeCell ref="I91:L92"/>
    <mergeCell ref="M91:M92"/>
    <mergeCell ref="AD91:AD92"/>
    <mergeCell ref="AE91:AE92"/>
    <mergeCell ref="AF91:AF92"/>
    <mergeCell ref="AG91:AG92"/>
    <mergeCell ref="AH91:AH92"/>
    <mergeCell ref="AI91:AI92"/>
    <mergeCell ref="W91:W92"/>
    <mergeCell ref="Y91:Y92"/>
    <mergeCell ref="Z91:Z92"/>
    <mergeCell ref="AA91:AA92"/>
    <mergeCell ref="AB91:AB92"/>
    <mergeCell ref="AC91:AC92"/>
    <mergeCell ref="N91:O92"/>
    <mergeCell ref="P91:P92"/>
    <mergeCell ref="AE83:AE84"/>
    <mergeCell ref="AF83:AF84"/>
    <mergeCell ref="AG83:AG84"/>
    <mergeCell ref="AH83:AH84"/>
    <mergeCell ref="AI83:AI84"/>
    <mergeCell ref="W83:W84"/>
    <mergeCell ref="Y83:Y84"/>
    <mergeCell ref="Z83:Z84"/>
    <mergeCell ref="AA83:AA84"/>
    <mergeCell ref="AB83:AB84"/>
    <mergeCell ref="AC83:AC84"/>
    <mergeCell ref="AC81:AC82"/>
    <mergeCell ref="AD81:AD82"/>
    <mergeCell ref="P81:P82"/>
    <mergeCell ref="Q81:S82"/>
    <mergeCell ref="T81:T82"/>
    <mergeCell ref="U81:U82"/>
    <mergeCell ref="V81:V82"/>
    <mergeCell ref="W81:W82"/>
    <mergeCell ref="AD83:AD84"/>
    <mergeCell ref="P83:P84"/>
    <mergeCell ref="Q83:S84"/>
    <mergeCell ref="T83:T84"/>
    <mergeCell ref="U83:U84"/>
    <mergeCell ref="V83:V84"/>
    <mergeCell ref="A83:C84"/>
    <mergeCell ref="D83:D84"/>
    <mergeCell ref="E83:G84"/>
    <mergeCell ref="I83:L84"/>
    <mergeCell ref="M83:M84"/>
    <mergeCell ref="Y81:Y82"/>
    <mergeCell ref="Z81:Z82"/>
    <mergeCell ref="AA81:AA82"/>
    <mergeCell ref="AB81:AB82"/>
    <mergeCell ref="N83:O84"/>
    <mergeCell ref="AI79:AI80"/>
    <mergeCell ref="A81:C82"/>
    <mergeCell ref="D81:D82"/>
    <mergeCell ref="E81:G82"/>
    <mergeCell ref="I81:L82"/>
    <mergeCell ref="M81:M82"/>
    <mergeCell ref="N81:O82"/>
    <mergeCell ref="Z79:Z80"/>
    <mergeCell ref="AA79:AA80"/>
    <mergeCell ref="AB79:AB80"/>
    <mergeCell ref="AC79:AC80"/>
    <mergeCell ref="AD79:AD80"/>
    <mergeCell ref="AE79:AE80"/>
    <mergeCell ref="Q79:S80"/>
    <mergeCell ref="T79:T80"/>
    <mergeCell ref="U79:U80"/>
    <mergeCell ref="V79:V80"/>
    <mergeCell ref="W79:W80"/>
    <mergeCell ref="Y79:Y80"/>
    <mergeCell ref="AE81:AE82"/>
    <mergeCell ref="AF81:AF82"/>
    <mergeCell ref="AG81:AG82"/>
    <mergeCell ref="AH81:AH82"/>
    <mergeCell ref="AI81:AI82"/>
    <mergeCell ref="M71:M72"/>
    <mergeCell ref="N71:O72"/>
    <mergeCell ref="AI77:AI78"/>
    <mergeCell ref="N78:O78"/>
    <mergeCell ref="Q78:S78"/>
    <mergeCell ref="A79:C80"/>
    <mergeCell ref="D79:D80"/>
    <mergeCell ref="E79:G80"/>
    <mergeCell ref="I79:L80"/>
    <mergeCell ref="M79:M80"/>
    <mergeCell ref="N79:O80"/>
    <mergeCell ref="P79:P80"/>
    <mergeCell ref="A75:AH76"/>
    <mergeCell ref="A77:C78"/>
    <mergeCell ref="D77:D78"/>
    <mergeCell ref="E77:G78"/>
    <mergeCell ref="I77:L78"/>
    <mergeCell ref="M77:Z77"/>
    <mergeCell ref="AA77:AA78"/>
    <mergeCell ref="AB77:AG77"/>
    <mergeCell ref="AH77:AH78"/>
    <mergeCell ref="AF79:AF80"/>
    <mergeCell ref="AG79:AG80"/>
    <mergeCell ref="AH79:AH80"/>
    <mergeCell ref="AE71:AE72"/>
    <mergeCell ref="AF71:AF72"/>
    <mergeCell ref="AG71:AG72"/>
    <mergeCell ref="AH71:AH72"/>
    <mergeCell ref="AI71:AI72"/>
    <mergeCell ref="A73:L73"/>
    <mergeCell ref="N73:O73"/>
    <mergeCell ref="Q73:S73"/>
    <mergeCell ref="Y71:Y72"/>
    <mergeCell ref="Z71:Z72"/>
    <mergeCell ref="AA71:AA72"/>
    <mergeCell ref="AB71:AB72"/>
    <mergeCell ref="AC71:AC72"/>
    <mergeCell ref="AD71:AD72"/>
    <mergeCell ref="P71:P72"/>
    <mergeCell ref="Q71:S72"/>
    <mergeCell ref="T71:T72"/>
    <mergeCell ref="U71:U72"/>
    <mergeCell ref="V71:V72"/>
    <mergeCell ref="W71:W72"/>
    <mergeCell ref="A71:C72"/>
    <mergeCell ref="D71:D72"/>
    <mergeCell ref="E71:G72"/>
    <mergeCell ref="I71:L72"/>
    <mergeCell ref="AI69:AI70"/>
    <mergeCell ref="W69:W70"/>
    <mergeCell ref="Y69:Y70"/>
    <mergeCell ref="Z69:Z70"/>
    <mergeCell ref="AA69:AA70"/>
    <mergeCell ref="AB69:AB70"/>
    <mergeCell ref="AC69:AC70"/>
    <mergeCell ref="N69:O70"/>
    <mergeCell ref="P69:P70"/>
    <mergeCell ref="Q69:S70"/>
    <mergeCell ref="T69:T70"/>
    <mergeCell ref="U69:U70"/>
    <mergeCell ref="V69:V70"/>
    <mergeCell ref="E67:G68"/>
    <mergeCell ref="I67:L68"/>
    <mergeCell ref="M67:M68"/>
    <mergeCell ref="N67:O68"/>
    <mergeCell ref="AD69:AD70"/>
    <mergeCell ref="AE69:AE70"/>
    <mergeCell ref="AF69:AF70"/>
    <mergeCell ref="AG69:AG70"/>
    <mergeCell ref="AH69:AH70"/>
    <mergeCell ref="AE67:AE68"/>
    <mergeCell ref="AF67:AF68"/>
    <mergeCell ref="AG67:AG68"/>
    <mergeCell ref="AH67:AH68"/>
    <mergeCell ref="AI67:AI68"/>
    <mergeCell ref="A69:C70"/>
    <mergeCell ref="D69:D70"/>
    <mergeCell ref="E69:G70"/>
    <mergeCell ref="I69:L70"/>
    <mergeCell ref="M69:M70"/>
    <mergeCell ref="Y67:Y68"/>
    <mergeCell ref="Z67:Z68"/>
    <mergeCell ref="AA67:AA68"/>
    <mergeCell ref="AB67:AB68"/>
    <mergeCell ref="AC67:AC68"/>
    <mergeCell ref="AD67:AD68"/>
    <mergeCell ref="P67:P68"/>
    <mergeCell ref="Q67:S68"/>
    <mergeCell ref="T67:T68"/>
    <mergeCell ref="U67:U68"/>
    <mergeCell ref="V67:V68"/>
    <mergeCell ref="W67:W68"/>
    <mergeCell ref="A67:C68"/>
    <mergeCell ref="D67:D68"/>
    <mergeCell ref="A61:L61"/>
    <mergeCell ref="N61:O61"/>
    <mergeCell ref="Q61:S61"/>
    <mergeCell ref="A63:AH64"/>
    <mergeCell ref="A65:C66"/>
    <mergeCell ref="D65:D66"/>
    <mergeCell ref="E65:G66"/>
    <mergeCell ref="I65:L66"/>
    <mergeCell ref="M65:Z65"/>
    <mergeCell ref="Z57:Z58"/>
    <mergeCell ref="AA57:AA58"/>
    <mergeCell ref="AA65:AA66"/>
    <mergeCell ref="AB65:AG65"/>
    <mergeCell ref="AH65:AH66"/>
    <mergeCell ref="AI65:AI66"/>
    <mergeCell ref="N66:O66"/>
    <mergeCell ref="Q66:S66"/>
    <mergeCell ref="AI59:AI60"/>
    <mergeCell ref="AC59:AC60"/>
    <mergeCell ref="AD59:AD60"/>
    <mergeCell ref="AE59:AE60"/>
    <mergeCell ref="AF59:AF60"/>
    <mergeCell ref="AG59:AG60"/>
    <mergeCell ref="AH59:AH60"/>
    <mergeCell ref="T59:T60"/>
    <mergeCell ref="U59:U60"/>
    <mergeCell ref="V59:Y60"/>
    <mergeCell ref="Z59:Z60"/>
    <mergeCell ref="AA59:AA60"/>
    <mergeCell ref="AB59:AB60"/>
    <mergeCell ref="E55:G56"/>
    <mergeCell ref="I55:L56"/>
    <mergeCell ref="M55:M56"/>
    <mergeCell ref="N55:O56"/>
    <mergeCell ref="AH57:AH58"/>
    <mergeCell ref="AI57:AI58"/>
    <mergeCell ref="A59:C60"/>
    <mergeCell ref="D59:D60"/>
    <mergeCell ref="E59:G60"/>
    <mergeCell ref="I59:L60"/>
    <mergeCell ref="M59:M60"/>
    <mergeCell ref="N59:O60"/>
    <mergeCell ref="P59:P60"/>
    <mergeCell ref="Q59:S60"/>
    <mergeCell ref="AB57:AB58"/>
    <mergeCell ref="AC57:AC58"/>
    <mergeCell ref="AD57:AD58"/>
    <mergeCell ref="AE57:AE58"/>
    <mergeCell ref="AF57:AF58"/>
    <mergeCell ref="AG57:AG58"/>
    <mergeCell ref="Q57:S58"/>
    <mergeCell ref="T57:T58"/>
    <mergeCell ref="U57:U58"/>
    <mergeCell ref="V57:Y58"/>
    <mergeCell ref="AG55:AG56"/>
    <mergeCell ref="AH55:AH56"/>
    <mergeCell ref="AI55:AI56"/>
    <mergeCell ref="A57:C58"/>
    <mergeCell ref="D57:D58"/>
    <mergeCell ref="E57:G58"/>
    <mergeCell ref="I57:L58"/>
    <mergeCell ref="M57:M58"/>
    <mergeCell ref="N57:O58"/>
    <mergeCell ref="P57:P58"/>
    <mergeCell ref="AA55:AA56"/>
    <mergeCell ref="AB55:AB56"/>
    <mergeCell ref="AC55:AC56"/>
    <mergeCell ref="AD55:AD56"/>
    <mergeCell ref="AE55:AE56"/>
    <mergeCell ref="AF55:AF56"/>
    <mergeCell ref="P55:P56"/>
    <mergeCell ref="Q55:S56"/>
    <mergeCell ref="T55:T56"/>
    <mergeCell ref="U55:U56"/>
    <mergeCell ref="V55:Y56"/>
    <mergeCell ref="Z55:Z56"/>
    <mergeCell ref="A55:C56"/>
    <mergeCell ref="D55:D56"/>
    <mergeCell ref="A49:L49"/>
    <mergeCell ref="N49:O49"/>
    <mergeCell ref="Q49:S49"/>
    <mergeCell ref="A51:AH52"/>
    <mergeCell ref="A53:C54"/>
    <mergeCell ref="D53:D54"/>
    <mergeCell ref="E53:G54"/>
    <mergeCell ref="I53:L54"/>
    <mergeCell ref="M53:Z53"/>
    <mergeCell ref="Z45:Z46"/>
    <mergeCell ref="AA45:AA46"/>
    <mergeCell ref="AA53:AA54"/>
    <mergeCell ref="AB53:AG53"/>
    <mergeCell ref="AH53:AH54"/>
    <mergeCell ref="AI53:AI54"/>
    <mergeCell ref="N54:O54"/>
    <mergeCell ref="Q54:S54"/>
    <mergeCell ref="V54:Y54"/>
    <mergeCell ref="AI47:AI48"/>
    <mergeCell ref="AC47:AC48"/>
    <mergeCell ref="AD47:AD48"/>
    <mergeCell ref="AE47:AE48"/>
    <mergeCell ref="AF47:AF48"/>
    <mergeCell ref="AG47:AG48"/>
    <mergeCell ref="AH47:AH48"/>
    <mergeCell ref="T47:T48"/>
    <mergeCell ref="U47:U48"/>
    <mergeCell ref="V47:Y48"/>
    <mergeCell ref="Z47:Z48"/>
    <mergeCell ref="AA47:AA48"/>
    <mergeCell ref="AB47:AB48"/>
    <mergeCell ref="E43:G44"/>
    <mergeCell ref="I43:L44"/>
    <mergeCell ref="M43:M44"/>
    <mergeCell ref="N43:O44"/>
    <mergeCell ref="AH45:AH46"/>
    <mergeCell ref="AI45:AI46"/>
    <mergeCell ref="A47:C48"/>
    <mergeCell ref="D47:D48"/>
    <mergeCell ref="E47:G48"/>
    <mergeCell ref="I47:L48"/>
    <mergeCell ref="M47:M48"/>
    <mergeCell ref="N47:O48"/>
    <mergeCell ref="P47:P48"/>
    <mergeCell ref="Q47:S48"/>
    <mergeCell ref="AB45:AB46"/>
    <mergeCell ref="AC45:AC46"/>
    <mergeCell ref="AD45:AD46"/>
    <mergeCell ref="AE45:AE46"/>
    <mergeCell ref="AF45:AF46"/>
    <mergeCell ref="AG45:AG46"/>
    <mergeCell ref="Q45:S46"/>
    <mergeCell ref="T45:T46"/>
    <mergeCell ref="U45:U46"/>
    <mergeCell ref="V45:Y46"/>
    <mergeCell ref="AG43:AG44"/>
    <mergeCell ref="AH43:AH44"/>
    <mergeCell ref="AI43:AI44"/>
    <mergeCell ref="A45:C46"/>
    <mergeCell ref="D45:D46"/>
    <mergeCell ref="E45:G46"/>
    <mergeCell ref="I45:L46"/>
    <mergeCell ref="M45:M46"/>
    <mergeCell ref="N45:O46"/>
    <mergeCell ref="P45:P46"/>
    <mergeCell ref="AA43:AA44"/>
    <mergeCell ref="AB43:AB44"/>
    <mergeCell ref="AC43:AC44"/>
    <mergeCell ref="AD43:AD44"/>
    <mergeCell ref="AE43:AE44"/>
    <mergeCell ref="AF43:AF44"/>
    <mergeCell ref="P43:P44"/>
    <mergeCell ref="Q43:S44"/>
    <mergeCell ref="T43:T44"/>
    <mergeCell ref="U43:U44"/>
    <mergeCell ref="V43:Y44"/>
    <mergeCell ref="Z43:Z44"/>
    <mergeCell ref="A43:C44"/>
    <mergeCell ref="D43:D44"/>
    <mergeCell ref="AI35:AI36"/>
    <mergeCell ref="A37:L37"/>
    <mergeCell ref="N37:O37"/>
    <mergeCell ref="Q37:S37"/>
    <mergeCell ref="I39:AE40"/>
    <mergeCell ref="B40:D40"/>
    <mergeCell ref="AC35:AC36"/>
    <mergeCell ref="AD35:AD36"/>
    <mergeCell ref="AE35:AE36"/>
    <mergeCell ref="AF35:AF36"/>
    <mergeCell ref="AG35:AG36"/>
    <mergeCell ref="AH35:AH36"/>
    <mergeCell ref="T35:T36"/>
    <mergeCell ref="U35:U36"/>
    <mergeCell ref="V35:Y36"/>
    <mergeCell ref="Z35:Z36"/>
    <mergeCell ref="AA35:AA36"/>
    <mergeCell ref="AB35:AB36"/>
    <mergeCell ref="AB41:AG41"/>
    <mergeCell ref="AH41:AH42"/>
    <mergeCell ref="AI41:AI42"/>
    <mergeCell ref="N42:O42"/>
    <mergeCell ref="Q42:S42"/>
    <mergeCell ref="V42:Y42"/>
    <mergeCell ref="A41:C42"/>
    <mergeCell ref="D41:D42"/>
    <mergeCell ref="E41:G42"/>
    <mergeCell ref="I41:L42"/>
    <mergeCell ref="M41:Z41"/>
    <mergeCell ref="AA41:AA42"/>
    <mergeCell ref="M31:M32"/>
    <mergeCell ref="N31:O32"/>
    <mergeCell ref="AH33:AH34"/>
    <mergeCell ref="AI33:AI34"/>
    <mergeCell ref="A35:C36"/>
    <mergeCell ref="D35:D36"/>
    <mergeCell ref="E35:G36"/>
    <mergeCell ref="I35:L36"/>
    <mergeCell ref="M35:M36"/>
    <mergeCell ref="N35:O36"/>
    <mergeCell ref="P35:P36"/>
    <mergeCell ref="Q35:S36"/>
    <mergeCell ref="AB33:AB34"/>
    <mergeCell ref="AC33:AC34"/>
    <mergeCell ref="AD33:AD34"/>
    <mergeCell ref="AE33:AE34"/>
    <mergeCell ref="AF33:AF34"/>
    <mergeCell ref="AG33:AG34"/>
    <mergeCell ref="Q33:S34"/>
    <mergeCell ref="T33:T34"/>
    <mergeCell ref="U33:U34"/>
    <mergeCell ref="V33:Y34"/>
    <mergeCell ref="Z33:Z34"/>
    <mergeCell ref="AA33:AA34"/>
    <mergeCell ref="AI31:AI32"/>
    <mergeCell ref="A33:C34"/>
    <mergeCell ref="D33:D34"/>
    <mergeCell ref="E33:G34"/>
    <mergeCell ref="I33:L34"/>
    <mergeCell ref="M33:M34"/>
    <mergeCell ref="N33:O34"/>
    <mergeCell ref="P33:P34"/>
    <mergeCell ref="AA31:AA32"/>
    <mergeCell ref="AB31:AB32"/>
    <mergeCell ref="AC31:AC32"/>
    <mergeCell ref="AD31:AD32"/>
    <mergeCell ref="AE31:AE32"/>
    <mergeCell ref="AF31:AF32"/>
    <mergeCell ref="P31:P32"/>
    <mergeCell ref="Q31:S32"/>
    <mergeCell ref="T31:T32"/>
    <mergeCell ref="U31:U32"/>
    <mergeCell ref="V31:Y32"/>
    <mergeCell ref="Z31:Z32"/>
    <mergeCell ref="A31:C32"/>
    <mergeCell ref="D31:D32"/>
    <mergeCell ref="E31:G32"/>
    <mergeCell ref="I31:L32"/>
    <mergeCell ref="AG23:AG24"/>
    <mergeCell ref="AH23:AH24"/>
    <mergeCell ref="T23:T24"/>
    <mergeCell ref="U23:U24"/>
    <mergeCell ref="V23:Y24"/>
    <mergeCell ref="Z23:Z24"/>
    <mergeCell ref="AA23:AA24"/>
    <mergeCell ref="AB23:AB24"/>
    <mergeCell ref="AG31:AG32"/>
    <mergeCell ref="AH31:AH32"/>
    <mergeCell ref="Z21:Z22"/>
    <mergeCell ref="AA21:AA22"/>
    <mergeCell ref="AB29:AG29"/>
    <mergeCell ref="AH29:AH30"/>
    <mergeCell ref="AI29:AI30"/>
    <mergeCell ref="N30:O30"/>
    <mergeCell ref="Q30:S30"/>
    <mergeCell ref="V30:Y30"/>
    <mergeCell ref="A29:C30"/>
    <mergeCell ref="D29:D30"/>
    <mergeCell ref="E29:G30"/>
    <mergeCell ref="I29:L30"/>
    <mergeCell ref="M29:Z29"/>
    <mergeCell ref="AA29:AA30"/>
    <mergeCell ref="AI23:AI24"/>
    <mergeCell ref="A25:L25"/>
    <mergeCell ref="N25:O25"/>
    <mergeCell ref="Q25:S25"/>
    <mergeCell ref="I27:AE28"/>
    <mergeCell ref="B28:D28"/>
    <mergeCell ref="AC23:AC24"/>
    <mergeCell ref="AD23:AD24"/>
    <mergeCell ref="AE23:AE24"/>
    <mergeCell ref="AF23:AF24"/>
    <mergeCell ref="E19:G20"/>
    <mergeCell ref="I19:L20"/>
    <mergeCell ref="M19:M20"/>
    <mergeCell ref="N19:O20"/>
    <mergeCell ref="AH21:AH22"/>
    <mergeCell ref="AI21:AI22"/>
    <mergeCell ref="A23:C24"/>
    <mergeCell ref="D23:D24"/>
    <mergeCell ref="E23:G24"/>
    <mergeCell ref="I23:L24"/>
    <mergeCell ref="M23:M24"/>
    <mergeCell ref="N23:O24"/>
    <mergeCell ref="P23:P24"/>
    <mergeCell ref="Q23:S24"/>
    <mergeCell ref="AB21:AB22"/>
    <mergeCell ref="AC21:AC22"/>
    <mergeCell ref="AD21:AD22"/>
    <mergeCell ref="AE21:AE22"/>
    <mergeCell ref="AF21:AF22"/>
    <mergeCell ref="AG21:AG22"/>
    <mergeCell ref="Q21:S22"/>
    <mergeCell ref="T21:T22"/>
    <mergeCell ref="U21:U22"/>
    <mergeCell ref="V21:Y22"/>
    <mergeCell ref="AG19:AG20"/>
    <mergeCell ref="AH19:AH20"/>
    <mergeCell ref="AI19:AI20"/>
    <mergeCell ref="A21:C22"/>
    <mergeCell ref="D21:D22"/>
    <mergeCell ref="E21:G22"/>
    <mergeCell ref="I21:L22"/>
    <mergeCell ref="M21:M22"/>
    <mergeCell ref="N21:O22"/>
    <mergeCell ref="P21:P22"/>
    <mergeCell ref="AA19:AA20"/>
    <mergeCell ref="AB19:AB20"/>
    <mergeCell ref="AC19:AC20"/>
    <mergeCell ref="AD19:AD20"/>
    <mergeCell ref="AE19:AE20"/>
    <mergeCell ref="AF19:AF20"/>
    <mergeCell ref="P19:P20"/>
    <mergeCell ref="Q19:S20"/>
    <mergeCell ref="T19:T20"/>
    <mergeCell ref="U19:U20"/>
    <mergeCell ref="V19:Y20"/>
    <mergeCell ref="Z19:Z20"/>
    <mergeCell ref="A19:C20"/>
    <mergeCell ref="D19:D20"/>
    <mergeCell ref="AA17:AA18"/>
    <mergeCell ref="AB17:AG17"/>
    <mergeCell ref="AH17:AH18"/>
    <mergeCell ref="AI17:AI18"/>
    <mergeCell ref="N18:O18"/>
    <mergeCell ref="Q18:S18"/>
    <mergeCell ref="V18:Y18"/>
    <mergeCell ref="I15:AE16"/>
    <mergeCell ref="B16:D16"/>
    <mergeCell ref="A17:C18"/>
    <mergeCell ref="D17:D18"/>
    <mergeCell ref="E17:G18"/>
    <mergeCell ref="I17:L18"/>
    <mergeCell ref="M17:Z17"/>
    <mergeCell ref="A13:L13"/>
    <mergeCell ref="N13:O13"/>
    <mergeCell ref="Q13:S13"/>
    <mergeCell ref="A12:C12"/>
    <mergeCell ref="E12:G12"/>
    <mergeCell ref="I12:L12"/>
    <mergeCell ref="N12:O12"/>
    <mergeCell ref="Q12:S12"/>
    <mergeCell ref="V12:Y12"/>
    <mergeCell ref="A11:C11"/>
    <mergeCell ref="E11:G11"/>
    <mergeCell ref="I11:L11"/>
    <mergeCell ref="N11:O11"/>
    <mergeCell ref="Q11:S11"/>
    <mergeCell ref="V11:Y11"/>
    <mergeCell ref="AA9:AA10"/>
    <mergeCell ref="AB9:AB10"/>
    <mergeCell ref="AC9:AC10"/>
    <mergeCell ref="P9:P10"/>
    <mergeCell ref="Q9:S10"/>
    <mergeCell ref="T9:T10"/>
    <mergeCell ref="U9:U10"/>
    <mergeCell ref="V9:Y10"/>
    <mergeCell ref="Z9:Z10"/>
    <mergeCell ref="B2:AE3"/>
    <mergeCell ref="B5:AH6"/>
    <mergeCell ref="A7:C8"/>
    <mergeCell ref="D7:D8"/>
    <mergeCell ref="E7:G8"/>
    <mergeCell ref="I7:L8"/>
    <mergeCell ref="M7:Z7"/>
    <mergeCell ref="AA7:AA8"/>
    <mergeCell ref="AB7:AG7"/>
    <mergeCell ref="AH7:AH8"/>
    <mergeCell ref="AI7:AI8"/>
    <mergeCell ref="N8:O8"/>
    <mergeCell ref="Q8:S8"/>
    <mergeCell ref="V8:Y8"/>
    <mergeCell ref="A9:C10"/>
    <mergeCell ref="D9:D10"/>
    <mergeCell ref="E9:G10"/>
    <mergeCell ref="I9:L10"/>
    <mergeCell ref="M9:M10"/>
    <mergeCell ref="N9:O10"/>
    <mergeCell ref="AG9:AG10"/>
    <mergeCell ref="AH9:AH10"/>
    <mergeCell ref="AI9:AI10"/>
    <mergeCell ref="AD9:AD10"/>
    <mergeCell ref="AE9:AE10"/>
    <mergeCell ref="AF9:AF10"/>
  </mergeCells>
  <pageMargins left="0.11811023622047245" right="0.11811023622047245" top="0.15748031496062992" bottom="0.15748031496062992" header="0.31496062992125984" footer="0.31496062992125984"/>
  <pageSetup paperSize="9" scale="66" orientation="portrait" r:id="rId1"/>
  <rowBreaks count="2" manualBreakCount="2">
    <brk id="3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2026-06-09T10:55:02Z</dcterms:modified>
</cp:coreProperties>
</file>